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ERVIDOR\SITIO\"/>
    </mc:Choice>
  </mc:AlternateContent>
  <bookViews>
    <workbookView xWindow="240" yWindow="90" windowWidth="9720" windowHeight="6795" tabRatio="783" firstSheet="16" activeTab="31"/>
  </bookViews>
  <sheets>
    <sheet name="ANDALUCÍA V" sheetId="44" r:id="rId1"/>
    <sheet name="ANDALUCIA E 1" sheetId="38" r:id="rId2"/>
    <sheet name="ANDALUCIA E 2" sheetId="39" r:id="rId3"/>
    <sheet name="ARAGÓN-E" sheetId="23" r:id="rId4"/>
    <sheet name="ARAGÓN-V" sheetId="24" r:id="rId5"/>
    <sheet name="ARAN" sheetId="17" r:id="rId6"/>
    <sheet name="ASTURIAS E 1" sheetId="41" r:id="rId7"/>
    <sheet name="ASTURIAS E 2" sheetId="42" r:id="rId8"/>
    <sheet name="ASTURIAS-V" sheetId="43" r:id="rId9"/>
    <sheet name="BAL" sheetId="37" r:id="rId10"/>
    <sheet name="CANA-2011" sheetId="34" r:id="rId11"/>
    <sheet name="CANA-ESC" sheetId="33" r:id="rId12"/>
    <sheet name="CANT" sheetId="8" r:id="rId13"/>
    <sheet name="CLM - E" sheetId="26" r:id="rId14"/>
    <sheet name="CLM-V" sheetId="25" r:id="rId15"/>
    <sheet name="CYL" sheetId="7" r:id="rId16"/>
    <sheet name="CEYME" sheetId="11" r:id="rId17"/>
    <sheet name="EXTRª-E" sheetId="28" r:id="rId18"/>
    <sheet name="EXTRª-V" sheetId="27" r:id="rId19"/>
    <sheet name="GALICIA" sheetId="48" r:id="rId20"/>
    <sheet name="GAL ESC." sheetId="46" r:id="rId21"/>
    <sheet name="MADRID-V" sheetId="29" r:id="rId22"/>
    <sheet name="MADRID-E" sheetId="30" r:id="rId23"/>
    <sheet name="MURCIA - E" sheetId="21" r:id="rId24"/>
    <sheet name="MURCIA - V" sheetId="22" r:id="rId25"/>
    <sheet name="NAV-V" sheetId="36" r:id="rId26"/>
    <sheet name="NAV-E" sheetId="35" r:id="rId27"/>
    <sheet name="RIOJA-E" sheetId="19" r:id="rId28"/>
    <sheet name="RIOJA-V" sheetId="20" r:id="rId29"/>
    <sheet name="VAL-V" sheetId="31" r:id="rId30"/>
    <sheet name="VAL-E" sheetId="32" r:id="rId31"/>
    <sheet name="P. VASCO" sheetId="49" r:id="rId32"/>
    <sheet name="ESC. P. VASCO" sheetId="50" r:id="rId33"/>
  </sheets>
  <externalReferences>
    <externalReference r:id="rId34"/>
    <externalReference r:id="rId35"/>
  </externalReferences>
  <definedNames>
    <definedName name="aragon_1" localSheetId="32">[1]Hoja1!#REF!</definedName>
    <definedName name="aragon_1" localSheetId="20">[1]Hoja1!#REF!</definedName>
    <definedName name="aragon_1" localSheetId="19">[1]Hoja1!#REF!</definedName>
    <definedName name="aragon_1" localSheetId="22">[2]Hoja1!#REF!</definedName>
    <definedName name="aragon_1" localSheetId="21">[2]Hoja1!#REF!</definedName>
    <definedName name="aragon_1" localSheetId="31">[1]Hoja1!#REF!</definedName>
    <definedName name="aragon_1">[1]Hoja1!#REF!</definedName>
    <definedName name="_xlnm.Print_Area" localSheetId="1">'ANDALUCIA E 1'!$A$3:$J$13</definedName>
    <definedName name="_xlnm.Print_Area" localSheetId="0">'ANDALUCÍA V'!$A$1:$J$49</definedName>
    <definedName name="_xlnm.Print_Area" localSheetId="3">'ARAGÓN-E'!$A$1:$H$13</definedName>
    <definedName name="_xlnm.Print_Area" localSheetId="4">'ARAGÓN-V'!$A$1:$Q$23</definedName>
    <definedName name="_xlnm.Print_Area" localSheetId="6">'ASTURIAS E 1'!$A$1:$J$23</definedName>
    <definedName name="_xlnm.Print_Area" localSheetId="8">'ASTURIAS-V'!$A$1:$K$19</definedName>
    <definedName name="_xlnm.Print_Area" localSheetId="9">BAL!$A$1:$I$43</definedName>
    <definedName name="_xlnm.Print_Area" localSheetId="10">'CANA-2011'!$A$1:$D$36</definedName>
    <definedName name="_xlnm.Print_Area" localSheetId="11">'CANA-ESC'!$A$1:$I$35</definedName>
    <definedName name="_xlnm.Print_Area" localSheetId="12">CANT!$A$1:$H$12</definedName>
    <definedName name="_xlnm.Print_Area" localSheetId="16">CEYME!$A$1:$H$21</definedName>
    <definedName name="_xlnm.Print_Area" localSheetId="13">'CLM - E'!$A$1:$I$10</definedName>
    <definedName name="_xlnm.Print_Area" localSheetId="14">'CLM-V'!$A$1:$Q$21</definedName>
    <definedName name="_xlnm.Print_Area" localSheetId="15">CYL!$A$1:$H$15</definedName>
    <definedName name="_xlnm.Print_Area" localSheetId="32">'ESC. P. VASCO'!$A$1:$M$20</definedName>
    <definedName name="_xlnm.Print_Area" localSheetId="17">'EXTRª-E'!$A$1:$I$9</definedName>
    <definedName name="_xlnm.Print_Area" localSheetId="20">'GAL ESC.'!$A$1:$L$15</definedName>
    <definedName name="_xlnm.Print_Area" localSheetId="19">GALICIA!$A$1:$G$17</definedName>
    <definedName name="_xlnm.Print_Area" localSheetId="22">'MADRID-E'!$A$1:$S$8</definedName>
    <definedName name="_xlnm.Print_Area" localSheetId="21">'MADRID-V'!$A$1:$S$15</definedName>
    <definedName name="_xlnm.Print_Area" localSheetId="23">'MURCIA - E'!$A$1:$I$12</definedName>
    <definedName name="_xlnm.Print_Area" localSheetId="24">'MURCIA - V'!$A$1:$Q$19</definedName>
    <definedName name="_xlnm.Print_Area" localSheetId="26">'NAV-E'!$A$1:$I$27</definedName>
    <definedName name="_xlnm.Print_Area" localSheetId="25">'NAV-V'!$A$1:$Q$36</definedName>
    <definedName name="_xlnm.Print_Area" localSheetId="31">'P. VASCO'!$A$1:$G$18</definedName>
    <definedName name="_xlnm.Print_Area" localSheetId="27">'RIOJA-E'!$A$1:$I$13</definedName>
    <definedName name="_xlnm.Print_Area" localSheetId="28">'RIOJA-V'!$A$1:$Q$25</definedName>
    <definedName name="_xlnm.Print_Area" localSheetId="30">'VAL-E'!$A$1:$K$28</definedName>
    <definedName name="_xlnm.Print_Area" localSheetId="29">'VAL-V'!$A$1:$U$39</definedName>
    <definedName name="DI">"DIPUTADOS ELECTOR POR LA CIRCUNSCRIPCIÓN DE "</definedName>
    <definedName name="huesca_1" localSheetId="32">[1]Hoja1!#REF!</definedName>
    <definedName name="huesca_1" localSheetId="20">[1]Hoja1!#REF!</definedName>
    <definedName name="huesca_1" localSheetId="19">[1]Hoja1!#REF!</definedName>
    <definedName name="huesca_1" localSheetId="22">[2]Hoja1!#REF!</definedName>
    <definedName name="huesca_1" localSheetId="21">[2]Hoja1!#REF!</definedName>
    <definedName name="huesca_1" localSheetId="31">[1]Hoja1!#REF!</definedName>
    <definedName name="huesca_1">[1]Hoja1!#REF!</definedName>
    <definedName name="teruel_1" localSheetId="32">[1]Hoja1!#REF!</definedName>
    <definedName name="teruel_1" localSheetId="20">[1]Hoja1!#REF!</definedName>
    <definedName name="teruel_1" localSheetId="19">[1]Hoja1!#REF!</definedName>
    <definedName name="teruel_1" localSheetId="22">[2]Hoja1!#REF!</definedName>
    <definedName name="teruel_1" localSheetId="21">[2]Hoja1!#REF!</definedName>
    <definedName name="teruel_1" localSheetId="31">[1]Hoja1!#REF!</definedName>
    <definedName name="teruel_1">[1]Hoja1!#REF!</definedName>
    <definedName name="zaragoza_1" localSheetId="32">[1]Hoja1!#REF!</definedName>
    <definedName name="zaragoza_1" localSheetId="20">[1]Hoja1!#REF!</definedName>
    <definedName name="zaragoza_1" localSheetId="19">[1]Hoja1!#REF!</definedName>
    <definedName name="zaragoza_1" localSheetId="22">[2]Hoja1!#REF!</definedName>
    <definedName name="zaragoza_1" localSheetId="21">[2]Hoja1!#REF!</definedName>
    <definedName name="zaragoza_1" localSheetId="31">[1]Hoja1!#REF!</definedName>
    <definedName name="zaragoza_1">[1]Hoja1!#REF!</definedName>
  </definedNames>
  <calcPr calcId="162913"/>
</workbook>
</file>

<file path=xl/calcChain.xml><?xml version="1.0" encoding="utf-8"?>
<calcChain xmlns="http://schemas.openxmlformats.org/spreadsheetml/2006/main">
  <c r="M20" i="50" l="1"/>
  <c r="L20" i="50"/>
  <c r="K20" i="50"/>
  <c r="J20" i="50"/>
  <c r="I20" i="50"/>
  <c r="H20" i="50"/>
  <c r="G20" i="50"/>
  <c r="F20" i="50"/>
  <c r="E20" i="50"/>
  <c r="D20" i="50"/>
  <c r="C20" i="50"/>
  <c r="B20" i="50"/>
  <c r="F17" i="49"/>
  <c r="F15" i="49"/>
  <c r="E14" i="49"/>
  <c r="B14" i="49"/>
  <c r="B16" i="49" s="1"/>
  <c r="F13" i="49"/>
  <c r="C13" i="49"/>
  <c r="G12" i="49"/>
  <c r="E12" i="49"/>
  <c r="D12" i="49"/>
  <c r="F11" i="49"/>
  <c r="E11" i="49"/>
  <c r="C11" i="49"/>
  <c r="B11" i="49"/>
  <c r="F10" i="49"/>
  <c r="C10" i="49"/>
  <c r="F9" i="49"/>
  <c r="C9" i="49"/>
  <c r="F8" i="49"/>
  <c r="C8" i="49"/>
  <c r="F7" i="49"/>
  <c r="C7" i="49"/>
  <c r="F6" i="49"/>
  <c r="C6" i="49"/>
  <c r="F5" i="49"/>
  <c r="C5" i="49"/>
  <c r="F4" i="49"/>
  <c r="F12" i="49" s="1"/>
  <c r="C4" i="49"/>
  <c r="C12" i="49" s="1"/>
  <c r="B17" i="49" l="1"/>
  <c r="C17" i="49" s="1"/>
  <c r="C15" i="49"/>
  <c r="C5" i="48" l="1"/>
  <c r="C6" i="48"/>
  <c r="C7" i="48"/>
  <c r="C8" i="48"/>
  <c r="B10" i="48"/>
  <c r="C10" i="48" s="1"/>
  <c r="C11" i="48" s="1"/>
  <c r="D11" i="48"/>
  <c r="G11" i="48"/>
  <c r="B13" i="48"/>
  <c r="C12" i="48" s="1"/>
  <c r="E13" i="48"/>
  <c r="E11" i="48" s="1"/>
  <c r="F14" i="48"/>
  <c r="B15" i="48"/>
  <c r="C14" i="48" s="1"/>
  <c r="B16" i="48"/>
  <c r="C16" i="48" s="1"/>
  <c r="F16" i="48"/>
  <c r="E17" i="48"/>
  <c r="B15" i="46"/>
  <c r="C15" i="46"/>
  <c r="D15" i="46"/>
  <c r="E15" i="46"/>
  <c r="F15" i="46"/>
  <c r="G15" i="46"/>
  <c r="H15" i="46"/>
  <c r="I15" i="46"/>
  <c r="J15" i="46"/>
  <c r="K15" i="46"/>
  <c r="L15" i="46"/>
  <c r="F9" i="48" l="1"/>
  <c r="F5" i="48"/>
  <c r="F6" i="48"/>
  <c r="F7" i="48"/>
  <c r="F8" i="48"/>
  <c r="E10" i="48"/>
  <c r="F10" i="48" s="1"/>
  <c r="F12" i="48"/>
  <c r="F11" i="48" l="1"/>
  <c r="T21" i="31" l="1"/>
  <c r="U20" i="31" s="1"/>
  <c r="U18" i="31"/>
  <c r="T17" i="31"/>
  <c r="U16" i="31" s="1"/>
  <c r="T15" i="31"/>
  <c r="U11" i="31" s="1"/>
  <c r="K11" i="32"/>
  <c r="J11" i="32"/>
  <c r="R20" i="31"/>
  <c r="S20" i="31" s="1"/>
  <c r="S18" i="31"/>
  <c r="R17" i="31"/>
  <c r="S16" i="31" s="1"/>
  <c r="I18" i="43"/>
  <c r="H46" i="44"/>
  <c r="H44" i="44"/>
  <c r="G43" i="44"/>
  <c r="E43" i="44"/>
  <c r="D43" i="44"/>
  <c r="B43" i="44"/>
  <c r="B45" i="44"/>
  <c r="B47" i="44" s="1"/>
  <c r="H42" i="44"/>
  <c r="F42" i="44"/>
  <c r="I42" i="44" s="1"/>
  <c r="H41" i="44"/>
  <c r="H40" i="44"/>
  <c r="F40" i="44"/>
  <c r="I40" i="44" s="1"/>
  <c r="H39" i="44"/>
  <c r="H38" i="44"/>
  <c r="F38" i="44"/>
  <c r="I38" i="44" s="1"/>
  <c r="H37" i="44"/>
  <c r="H36" i="44"/>
  <c r="H35" i="44"/>
  <c r="H34" i="44"/>
  <c r="H33" i="44"/>
  <c r="H32" i="44"/>
  <c r="H31" i="44"/>
  <c r="H30" i="44"/>
  <c r="H29" i="44"/>
  <c r="H28" i="44"/>
  <c r="H27" i="44"/>
  <c r="H26" i="44"/>
  <c r="H25" i="44"/>
  <c r="H24" i="44"/>
  <c r="H23" i="44"/>
  <c r="H22" i="44"/>
  <c r="H21" i="44"/>
  <c r="H20" i="44"/>
  <c r="H19" i="44"/>
  <c r="H18" i="44"/>
  <c r="H17" i="44"/>
  <c r="H16" i="44"/>
  <c r="H15" i="44"/>
  <c r="H14" i="44"/>
  <c r="H13" i="44"/>
  <c r="H12" i="44"/>
  <c r="H11" i="44"/>
  <c r="H10" i="44"/>
  <c r="H9" i="44"/>
  <c r="H8" i="44"/>
  <c r="J7" i="44"/>
  <c r="H7" i="44"/>
  <c r="F7" i="44"/>
  <c r="C7" i="44"/>
  <c r="I7" i="44"/>
  <c r="J6" i="44"/>
  <c r="H6" i="44"/>
  <c r="J5" i="44"/>
  <c r="J43" i="44"/>
  <c r="H5" i="44"/>
  <c r="H43" i="44"/>
  <c r="C5" i="44"/>
  <c r="K19" i="43"/>
  <c r="K18" i="43"/>
  <c r="B18" i="43"/>
  <c r="K17" i="43"/>
  <c r="F17" i="43"/>
  <c r="E17" i="43"/>
  <c r="E19" i="43" s="1"/>
  <c r="D17" i="43"/>
  <c r="K16" i="43"/>
  <c r="B16" i="43"/>
  <c r="I15" i="43"/>
  <c r="H15" i="43"/>
  <c r="H17" i="43" s="1"/>
  <c r="H19" i="43" s="1"/>
  <c r="G15" i="43"/>
  <c r="G17" i="43"/>
  <c r="G19" i="43" s="1"/>
  <c r="D15" i="43"/>
  <c r="B15" i="43"/>
  <c r="K14" i="43"/>
  <c r="I13" i="43"/>
  <c r="F13" i="43"/>
  <c r="F12" i="43" s="1"/>
  <c r="E13" i="43"/>
  <c r="C13" i="43"/>
  <c r="C12" i="43"/>
  <c r="I12" i="43"/>
  <c r="H12" i="43"/>
  <c r="G12" i="43"/>
  <c r="E12" i="43"/>
  <c r="D12" i="43"/>
  <c r="B12" i="43"/>
  <c r="K11" i="43"/>
  <c r="K10" i="43"/>
  <c r="K7" i="43"/>
  <c r="K6" i="43"/>
  <c r="K5" i="43"/>
  <c r="K4" i="43"/>
  <c r="J26" i="42"/>
  <c r="I26" i="42"/>
  <c r="H26" i="42"/>
  <c r="G26" i="42"/>
  <c r="F26" i="42"/>
  <c r="E26" i="42"/>
  <c r="D26" i="42"/>
  <c r="C26" i="42"/>
  <c r="B26" i="42"/>
  <c r="J18" i="42"/>
  <c r="I18" i="42"/>
  <c r="H18" i="42"/>
  <c r="G18" i="42"/>
  <c r="F18" i="42"/>
  <c r="E18" i="42"/>
  <c r="D18" i="42"/>
  <c r="C18" i="42"/>
  <c r="B18" i="42"/>
  <c r="J7" i="42"/>
  <c r="I7" i="42"/>
  <c r="H7" i="42"/>
  <c r="G7" i="42"/>
  <c r="F7" i="42"/>
  <c r="E7" i="42"/>
  <c r="D7" i="42"/>
  <c r="C7" i="42"/>
  <c r="B7" i="42"/>
  <c r="J12" i="41"/>
  <c r="I12" i="41"/>
  <c r="H12" i="41"/>
  <c r="G12" i="41"/>
  <c r="F12" i="41"/>
  <c r="E12" i="41"/>
  <c r="D12" i="41"/>
  <c r="C12" i="41"/>
  <c r="B12" i="41"/>
  <c r="U31" i="39"/>
  <c r="T31" i="39"/>
  <c r="S31" i="39"/>
  <c r="R31" i="39"/>
  <c r="Q31" i="39"/>
  <c r="P31" i="39"/>
  <c r="O31" i="39"/>
  <c r="N31" i="39"/>
  <c r="M31" i="39"/>
  <c r="J31" i="39"/>
  <c r="I31" i="39"/>
  <c r="H31" i="39"/>
  <c r="G31" i="39"/>
  <c r="F31" i="39"/>
  <c r="E31" i="39"/>
  <c r="D31" i="39"/>
  <c r="C31" i="39"/>
  <c r="B31" i="39"/>
  <c r="U23" i="39"/>
  <c r="T23" i="39"/>
  <c r="S23" i="39"/>
  <c r="R23" i="39"/>
  <c r="Q23" i="39"/>
  <c r="P23" i="39"/>
  <c r="O23" i="39"/>
  <c r="N23" i="39"/>
  <c r="M23" i="39"/>
  <c r="J23" i="39"/>
  <c r="I23" i="39"/>
  <c r="H23" i="39"/>
  <c r="G23" i="39"/>
  <c r="F23" i="39"/>
  <c r="E23" i="39"/>
  <c r="D23" i="39"/>
  <c r="C23" i="39"/>
  <c r="B23" i="39"/>
  <c r="U15" i="39"/>
  <c r="T15" i="39"/>
  <c r="S15" i="39"/>
  <c r="R15" i="39"/>
  <c r="Q15" i="39"/>
  <c r="P15" i="39"/>
  <c r="O15" i="39"/>
  <c r="N15" i="39"/>
  <c r="M15" i="39"/>
  <c r="J15" i="39"/>
  <c r="I15" i="39"/>
  <c r="H15" i="39"/>
  <c r="G15" i="39"/>
  <c r="F15" i="39"/>
  <c r="E15" i="39"/>
  <c r="D15" i="39"/>
  <c r="C15" i="39"/>
  <c r="B15" i="39"/>
  <c r="U7" i="39"/>
  <c r="T7" i="39"/>
  <c r="S7" i="39"/>
  <c r="R7" i="39"/>
  <c r="Q7" i="39"/>
  <c r="P7" i="39"/>
  <c r="O7" i="39"/>
  <c r="N7" i="39"/>
  <c r="M7" i="39"/>
  <c r="J7" i="39"/>
  <c r="I7" i="39"/>
  <c r="H7" i="39"/>
  <c r="G7" i="39"/>
  <c r="F7" i="39"/>
  <c r="E7" i="39"/>
  <c r="D7" i="39"/>
  <c r="C7" i="39"/>
  <c r="B7" i="39"/>
  <c r="J9" i="38"/>
  <c r="I9" i="38"/>
  <c r="H9" i="38"/>
  <c r="G9" i="38"/>
  <c r="F9" i="38"/>
  <c r="E9" i="38"/>
  <c r="D9" i="38"/>
  <c r="C9" i="38"/>
  <c r="B9" i="38"/>
  <c r="H20" i="37"/>
  <c r="G20" i="37"/>
  <c r="F20" i="37"/>
  <c r="E20" i="37"/>
  <c r="D20" i="37"/>
  <c r="C20" i="37"/>
  <c r="B20" i="37"/>
  <c r="P23" i="36"/>
  <c r="Q23" i="36"/>
  <c r="N23" i="36"/>
  <c r="O23" i="36"/>
  <c r="L23" i="36"/>
  <c r="M23" i="36"/>
  <c r="J23" i="36"/>
  <c r="K23" i="36" s="1"/>
  <c r="H23" i="36"/>
  <c r="I23" i="36" s="1"/>
  <c r="F23" i="36"/>
  <c r="G23" i="36" s="1"/>
  <c r="D23" i="36"/>
  <c r="E23" i="36" s="1"/>
  <c r="B23" i="36"/>
  <c r="C23" i="36" s="1"/>
  <c r="Q21" i="36"/>
  <c r="O21" i="36"/>
  <c r="M21" i="36"/>
  <c r="K21" i="36"/>
  <c r="I21" i="36"/>
  <c r="G21" i="36"/>
  <c r="E21" i="36"/>
  <c r="C21" i="36"/>
  <c r="P20" i="36"/>
  <c r="P18" i="36"/>
  <c r="N20" i="36"/>
  <c r="L20" i="36"/>
  <c r="J20" i="36"/>
  <c r="H20" i="36"/>
  <c r="H18" i="36"/>
  <c r="F20" i="36"/>
  <c r="D20" i="36"/>
  <c r="B20" i="36"/>
  <c r="Q19" i="36"/>
  <c r="O19" i="36"/>
  <c r="K19" i="36"/>
  <c r="I19" i="36"/>
  <c r="G19" i="36"/>
  <c r="C19" i="36"/>
  <c r="N18" i="36"/>
  <c r="J18" i="36"/>
  <c r="F18" i="36"/>
  <c r="B18" i="36"/>
  <c r="N17" i="36"/>
  <c r="O17" i="36"/>
  <c r="F17" i="36"/>
  <c r="G17" i="36"/>
  <c r="G16" i="36"/>
  <c r="K15" i="36"/>
  <c r="G15" i="36"/>
  <c r="K14" i="36"/>
  <c r="G14" i="36"/>
  <c r="C14" i="36"/>
  <c r="O13" i="36"/>
  <c r="G12" i="36"/>
  <c r="O11" i="36"/>
  <c r="K11" i="36"/>
  <c r="O10" i="36"/>
  <c r="K10" i="36"/>
  <c r="G10" i="36"/>
  <c r="C10" i="36"/>
  <c r="G9" i="36"/>
  <c r="C9" i="36"/>
  <c r="O8" i="36"/>
  <c r="K8" i="36"/>
  <c r="G8" i="36"/>
  <c r="C8" i="36"/>
  <c r="G6" i="36"/>
  <c r="O5" i="36"/>
  <c r="O18" i="36" s="1"/>
  <c r="G5" i="36"/>
  <c r="I14" i="35"/>
  <c r="H14" i="35"/>
  <c r="G14" i="35"/>
  <c r="F14" i="35"/>
  <c r="E14" i="35"/>
  <c r="D14" i="35"/>
  <c r="C14" i="35"/>
  <c r="B14" i="35"/>
  <c r="B34" i="34"/>
  <c r="B35" i="34" s="1"/>
  <c r="C35" i="34" s="1"/>
  <c r="C31" i="34"/>
  <c r="D30" i="34"/>
  <c r="C29" i="34"/>
  <c r="C28" i="34"/>
  <c r="C27" i="34"/>
  <c r="C26" i="34"/>
  <c r="C25" i="34"/>
  <c r="C24" i="34"/>
  <c r="C23" i="34"/>
  <c r="C22" i="34"/>
  <c r="C21" i="34"/>
  <c r="C20" i="34"/>
  <c r="C19" i="34"/>
  <c r="C18" i="34"/>
  <c r="C17" i="34"/>
  <c r="C16" i="34"/>
  <c r="C15" i="34"/>
  <c r="C14" i="34"/>
  <c r="C13" i="34"/>
  <c r="C12" i="34"/>
  <c r="C11" i="34"/>
  <c r="C10" i="34"/>
  <c r="C9" i="34"/>
  <c r="C8" i="34"/>
  <c r="C7" i="34"/>
  <c r="C6" i="34"/>
  <c r="C5" i="34"/>
  <c r="C4" i="34"/>
  <c r="C30" i="34" s="1"/>
  <c r="I20" i="33"/>
  <c r="H20" i="33"/>
  <c r="G20" i="33"/>
  <c r="F20" i="33"/>
  <c r="E20" i="33"/>
  <c r="D20" i="33"/>
  <c r="C20" i="33"/>
  <c r="B20" i="33"/>
  <c r="I11" i="32"/>
  <c r="H11" i="32"/>
  <c r="G11" i="32"/>
  <c r="F11" i="32"/>
  <c r="E11" i="32"/>
  <c r="D11" i="32"/>
  <c r="C11" i="32"/>
  <c r="B11" i="32"/>
  <c r="P20" i="31"/>
  <c r="Q20" i="31" s="1"/>
  <c r="N20" i="31"/>
  <c r="O20" i="31" s="1"/>
  <c r="L20" i="31"/>
  <c r="M20" i="31" s="1"/>
  <c r="J20" i="31"/>
  <c r="K20" i="31" s="1"/>
  <c r="H20" i="31"/>
  <c r="I20" i="31" s="1"/>
  <c r="F20" i="31"/>
  <c r="G20" i="31" s="1"/>
  <c r="D20" i="31"/>
  <c r="E20" i="31" s="1"/>
  <c r="B20" i="31"/>
  <c r="C20" i="31" s="1"/>
  <c r="Q18" i="31"/>
  <c r="O18" i="31"/>
  <c r="M18" i="31"/>
  <c r="K18" i="31"/>
  <c r="I18" i="31"/>
  <c r="F18" i="31"/>
  <c r="G18" i="31"/>
  <c r="D18" i="31"/>
  <c r="E18" i="31"/>
  <c r="B18" i="31"/>
  <c r="C18" i="31"/>
  <c r="P17" i="31"/>
  <c r="Q16" i="31"/>
  <c r="N17" i="31"/>
  <c r="L17" i="31"/>
  <c r="J17" i="31"/>
  <c r="J15" i="31" s="1"/>
  <c r="H17" i="31"/>
  <c r="I16" i="31"/>
  <c r="O16" i="31"/>
  <c r="K16" i="31"/>
  <c r="G16" i="31"/>
  <c r="E16" i="31"/>
  <c r="C16" i="31"/>
  <c r="P15" i="31"/>
  <c r="P14" i="31" s="1"/>
  <c r="Q14" i="31" s="1"/>
  <c r="Q15" i="31" s="1"/>
  <c r="N15" i="31"/>
  <c r="H15" i="31"/>
  <c r="N14" i="31"/>
  <c r="O14" i="31" s="1"/>
  <c r="J14" i="31"/>
  <c r="K14" i="31" s="1"/>
  <c r="F14" i="31"/>
  <c r="G14" i="31" s="1"/>
  <c r="D14" i="31"/>
  <c r="E14" i="31" s="1"/>
  <c r="E15" i="31" s="1"/>
  <c r="B14" i="31"/>
  <c r="C14" i="31" s="1"/>
  <c r="O13" i="31"/>
  <c r="K13" i="31"/>
  <c r="G13" i="31"/>
  <c r="E13" i="31"/>
  <c r="K12" i="31"/>
  <c r="G12" i="31"/>
  <c r="E12" i="31"/>
  <c r="C12" i="31"/>
  <c r="K8" i="31"/>
  <c r="Q7" i="31"/>
  <c r="Q6" i="31"/>
  <c r="O6" i="31"/>
  <c r="K6" i="31"/>
  <c r="G6" i="31"/>
  <c r="C6" i="31"/>
  <c r="G5" i="31"/>
  <c r="E5" i="31"/>
  <c r="C5" i="31"/>
  <c r="Q4" i="31"/>
  <c r="O4" i="31"/>
  <c r="K4" i="31"/>
  <c r="G4" i="31"/>
  <c r="E4" i="31"/>
  <c r="C4" i="31"/>
  <c r="Q3" i="31"/>
  <c r="O3" i="31"/>
  <c r="K3" i="31"/>
  <c r="G3" i="31"/>
  <c r="E3" i="31"/>
  <c r="C3" i="31"/>
  <c r="R8" i="30"/>
  <c r="P8" i="30"/>
  <c r="N8" i="30"/>
  <c r="O7" i="30"/>
  <c r="L8" i="30"/>
  <c r="M5" i="30" s="1"/>
  <c r="J8" i="30"/>
  <c r="K7" i="30"/>
  <c r="H8" i="30"/>
  <c r="F8" i="30"/>
  <c r="G7" i="30" s="1"/>
  <c r="D8" i="30"/>
  <c r="E5" i="30"/>
  <c r="B8" i="30"/>
  <c r="C7" i="30"/>
  <c r="M7" i="30"/>
  <c r="I7" i="30"/>
  <c r="E7" i="30"/>
  <c r="S5" i="30"/>
  <c r="O5" i="30"/>
  <c r="K5" i="30"/>
  <c r="I5" i="30"/>
  <c r="G5" i="30"/>
  <c r="G8" i="30" s="1"/>
  <c r="C5" i="30"/>
  <c r="C4" i="30"/>
  <c r="O3" i="30"/>
  <c r="M3" i="30"/>
  <c r="M8" i="30" s="1"/>
  <c r="K3" i="30"/>
  <c r="I3" i="30"/>
  <c r="I8" i="30" s="1"/>
  <c r="G3" i="30"/>
  <c r="E3" i="30"/>
  <c r="C3" i="30"/>
  <c r="F15" i="29"/>
  <c r="G14" i="29" s="1"/>
  <c r="B15" i="29"/>
  <c r="C14" i="29" s="1"/>
  <c r="S14" i="29"/>
  <c r="Q14" i="29"/>
  <c r="O14" i="29"/>
  <c r="K14" i="29"/>
  <c r="I14" i="29"/>
  <c r="R13" i="29"/>
  <c r="S12" i="29"/>
  <c r="P13" i="29"/>
  <c r="P11" i="29"/>
  <c r="P9" i="29" s="1"/>
  <c r="N13" i="29"/>
  <c r="O12" i="29"/>
  <c r="H13" i="29"/>
  <c r="Q12" i="29"/>
  <c r="I12" i="29"/>
  <c r="G12" i="29"/>
  <c r="C12" i="29"/>
  <c r="R11" i="29"/>
  <c r="S10" i="29" s="1"/>
  <c r="N11" i="29"/>
  <c r="L11" i="29"/>
  <c r="L13" i="29" s="1"/>
  <c r="L15" i="29" s="1"/>
  <c r="M14" i="29" s="1"/>
  <c r="F11" i="29"/>
  <c r="B11" i="29"/>
  <c r="O10" i="29"/>
  <c r="I10" i="29"/>
  <c r="G10" i="29"/>
  <c r="C10" i="29"/>
  <c r="N9" i="29"/>
  <c r="J9" i="29"/>
  <c r="D9" i="29"/>
  <c r="L8" i="29"/>
  <c r="M8" i="29"/>
  <c r="H8" i="29"/>
  <c r="I8" i="29" s="1"/>
  <c r="F8" i="29"/>
  <c r="G8" i="29" s="1"/>
  <c r="E8" i="29"/>
  <c r="B8" i="29"/>
  <c r="C8" i="29"/>
  <c r="M6" i="29"/>
  <c r="K6" i="29"/>
  <c r="I6" i="29"/>
  <c r="G6" i="29"/>
  <c r="E6" i="29"/>
  <c r="C6" i="29"/>
  <c r="M5" i="29"/>
  <c r="I5" i="29"/>
  <c r="G5" i="29"/>
  <c r="C5" i="29"/>
  <c r="G4" i="29"/>
  <c r="C4" i="29"/>
  <c r="C9" i="29" s="1"/>
  <c r="M3" i="29"/>
  <c r="K3" i="29"/>
  <c r="I3" i="29"/>
  <c r="I9" i="29"/>
  <c r="G3" i="29"/>
  <c r="G9" i="29"/>
  <c r="C3" i="29"/>
  <c r="I8" i="28"/>
  <c r="H8" i="28"/>
  <c r="G8" i="28"/>
  <c r="F8" i="28"/>
  <c r="E8" i="28"/>
  <c r="D8" i="28"/>
  <c r="C8" i="28"/>
  <c r="B8" i="28"/>
  <c r="P21" i="27"/>
  <c r="N21" i="27"/>
  <c r="Q20" i="27"/>
  <c r="O20" i="27"/>
  <c r="L20" i="27"/>
  <c r="M20" i="27"/>
  <c r="J20" i="27"/>
  <c r="K20" i="27"/>
  <c r="H20" i="27"/>
  <c r="I20" i="27"/>
  <c r="F20" i="27"/>
  <c r="G20" i="27"/>
  <c r="D20" i="27"/>
  <c r="E20" i="27"/>
  <c r="B20" i="27"/>
  <c r="C20" i="27"/>
  <c r="Q18" i="27"/>
  <c r="O18" i="27"/>
  <c r="M18" i="27"/>
  <c r="K18" i="27"/>
  <c r="I18" i="27"/>
  <c r="G18" i="27"/>
  <c r="E18" i="27"/>
  <c r="C18" i="27"/>
  <c r="P17" i="27"/>
  <c r="N17" i="27"/>
  <c r="L17" i="27"/>
  <c r="J17" i="27"/>
  <c r="J15" i="27"/>
  <c r="K6" i="27" s="1"/>
  <c r="H17" i="27"/>
  <c r="F17" i="27"/>
  <c r="D17" i="27"/>
  <c r="B17" i="27"/>
  <c r="Q16" i="27"/>
  <c r="M16" i="27"/>
  <c r="K16" i="27"/>
  <c r="I16" i="27"/>
  <c r="E16" i="27"/>
  <c r="C16" i="27"/>
  <c r="P15" i="27"/>
  <c r="Q11" i="27" s="1"/>
  <c r="L15" i="27"/>
  <c r="H15" i="27"/>
  <c r="I11" i="27" s="1"/>
  <c r="D15" i="27"/>
  <c r="B15" i="27"/>
  <c r="P14" i="27"/>
  <c r="Q14" i="27" s="1"/>
  <c r="H14" i="27"/>
  <c r="I14" i="27" s="1"/>
  <c r="B14" i="27"/>
  <c r="C14" i="27" s="1"/>
  <c r="C13" i="27"/>
  <c r="M8" i="27"/>
  <c r="Q6" i="27"/>
  <c r="I6" i="27"/>
  <c r="Q5" i="27"/>
  <c r="M5" i="27"/>
  <c r="I5" i="27"/>
  <c r="H8" i="26"/>
  <c r="G8" i="26"/>
  <c r="F8" i="26"/>
  <c r="E8" i="26"/>
  <c r="D8" i="26"/>
  <c r="C8" i="26"/>
  <c r="B8" i="26"/>
  <c r="N16" i="25"/>
  <c r="O16" i="25"/>
  <c r="L16" i="25"/>
  <c r="M16" i="25"/>
  <c r="J16" i="25"/>
  <c r="K16" i="25"/>
  <c r="F16" i="25"/>
  <c r="G16" i="25"/>
  <c r="P15" i="25"/>
  <c r="P16" i="25"/>
  <c r="Q16" i="25" s="1"/>
  <c r="H15" i="25"/>
  <c r="H16" i="25" s="1"/>
  <c r="I16" i="25"/>
  <c r="Q14" i="25"/>
  <c r="O14" i="25"/>
  <c r="M14" i="25"/>
  <c r="K14" i="25"/>
  <c r="G14" i="25"/>
  <c r="N13" i="25"/>
  <c r="L13" i="25"/>
  <c r="M12" i="25"/>
  <c r="J13" i="25"/>
  <c r="F13" i="25"/>
  <c r="G12" i="25" s="1"/>
  <c r="D13" i="25"/>
  <c r="D15" i="25"/>
  <c r="B13" i="25"/>
  <c r="B15" i="25"/>
  <c r="B17" i="25" s="1"/>
  <c r="C16" i="25" s="1"/>
  <c r="Q12" i="25"/>
  <c r="O12" i="25"/>
  <c r="K12" i="25"/>
  <c r="I12" i="25"/>
  <c r="E12" i="25"/>
  <c r="C12" i="25"/>
  <c r="P11" i="25"/>
  <c r="N11" i="25"/>
  <c r="N10" i="25" s="1"/>
  <c r="O10" i="25" s="1"/>
  <c r="L11" i="25"/>
  <c r="L10" i="25"/>
  <c r="M10" i="25" s="1"/>
  <c r="J11" i="25"/>
  <c r="H11" i="25"/>
  <c r="H10" i="25"/>
  <c r="I10" i="25" s="1"/>
  <c r="F11" i="25"/>
  <c r="D10" i="25"/>
  <c r="E10" i="25" s="1"/>
  <c r="B10" i="25"/>
  <c r="C10" i="25" s="1"/>
  <c r="M9" i="25"/>
  <c r="I9" i="25"/>
  <c r="E9" i="25"/>
  <c r="C9" i="25"/>
  <c r="K8" i="25"/>
  <c r="E8" i="25"/>
  <c r="C8" i="25"/>
  <c r="E7" i="25"/>
  <c r="M6" i="25"/>
  <c r="M11" i="25" s="1"/>
  <c r="I6" i="25"/>
  <c r="E6" i="25"/>
  <c r="C6" i="25"/>
  <c r="Q5" i="25"/>
  <c r="M5" i="25"/>
  <c r="I5" i="25"/>
  <c r="E5" i="25"/>
  <c r="C5" i="25"/>
  <c r="C11" i="25" s="1"/>
  <c r="H21" i="23"/>
  <c r="I21" i="23"/>
  <c r="H30" i="23"/>
  <c r="I30" i="23"/>
  <c r="H39" i="23"/>
  <c r="I39" i="23"/>
  <c r="G39" i="23"/>
  <c r="F39" i="23"/>
  <c r="E39" i="23"/>
  <c r="D39" i="23"/>
  <c r="C39" i="23"/>
  <c r="B39" i="23"/>
  <c r="G30" i="23"/>
  <c r="F30" i="23"/>
  <c r="E30" i="23"/>
  <c r="D30" i="23"/>
  <c r="C30" i="23"/>
  <c r="B30" i="23"/>
  <c r="G21" i="23"/>
  <c r="F21" i="23"/>
  <c r="E21" i="23"/>
  <c r="D21" i="23"/>
  <c r="C21" i="23"/>
  <c r="B21" i="23"/>
  <c r="P15" i="24"/>
  <c r="P17" i="24" s="1"/>
  <c r="N15" i="24"/>
  <c r="L15" i="24"/>
  <c r="L17" i="24" s="1"/>
  <c r="J15" i="24"/>
  <c r="H15" i="24"/>
  <c r="H17" i="24" s="1"/>
  <c r="F15" i="24"/>
  <c r="D15" i="24"/>
  <c r="D17" i="24" s="1"/>
  <c r="B15" i="24"/>
  <c r="Q14" i="24"/>
  <c r="M14" i="24"/>
  <c r="I14" i="24"/>
  <c r="E14" i="24"/>
  <c r="P12" i="24"/>
  <c r="Q12" i="24" s="1"/>
  <c r="N12" i="24"/>
  <c r="O12" i="24" s="1"/>
  <c r="O13" i="24" s="1"/>
  <c r="L12" i="24"/>
  <c r="M12" i="24" s="1"/>
  <c r="J12" i="24"/>
  <c r="K12" i="24" s="1"/>
  <c r="K13" i="24" s="1"/>
  <c r="H12" i="24"/>
  <c r="I12" i="24" s="1"/>
  <c r="F12" i="24"/>
  <c r="G12" i="24" s="1"/>
  <c r="G13" i="24" s="1"/>
  <c r="D12" i="24"/>
  <c r="E12" i="24" s="1"/>
  <c r="B12" i="24"/>
  <c r="C12" i="24" s="1"/>
  <c r="C13" i="24" s="1"/>
  <c r="Q11" i="24"/>
  <c r="O11" i="24"/>
  <c r="M11" i="24"/>
  <c r="K11" i="24"/>
  <c r="I11" i="24"/>
  <c r="G11" i="24"/>
  <c r="E11" i="24"/>
  <c r="C11" i="24"/>
  <c r="Q10" i="24"/>
  <c r="O10" i="24"/>
  <c r="M10" i="24"/>
  <c r="K10" i="24"/>
  <c r="I10" i="24"/>
  <c r="G10" i="24"/>
  <c r="M9" i="24"/>
  <c r="G9" i="24"/>
  <c r="E9" i="24"/>
  <c r="C9" i="24"/>
  <c r="E8" i="24"/>
  <c r="Q7" i="24"/>
  <c r="O7" i="24"/>
  <c r="M7" i="24"/>
  <c r="K7" i="24"/>
  <c r="I7" i="24"/>
  <c r="G7" i="24"/>
  <c r="E7" i="24"/>
  <c r="C7" i="24"/>
  <c r="Q6" i="24"/>
  <c r="O6" i="24"/>
  <c r="M6" i="24"/>
  <c r="K6" i="24"/>
  <c r="I6" i="24"/>
  <c r="G6" i="24"/>
  <c r="E6" i="24"/>
  <c r="C6" i="24"/>
  <c r="Q5" i="24"/>
  <c r="Q13" i="24"/>
  <c r="O5" i="24"/>
  <c r="M5" i="24"/>
  <c r="M13" i="24"/>
  <c r="K5" i="24"/>
  <c r="I5" i="24"/>
  <c r="I13" i="24"/>
  <c r="G5" i="24"/>
  <c r="E5" i="24"/>
  <c r="E13" i="24"/>
  <c r="C5" i="24"/>
  <c r="I8" i="23"/>
  <c r="H8" i="23"/>
  <c r="G8" i="23"/>
  <c r="F8" i="23"/>
  <c r="E8" i="23"/>
  <c r="D8" i="23"/>
  <c r="C8" i="23"/>
  <c r="B8" i="23"/>
  <c r="P14" i="22"/>
  <c r="Q14" i="22"/>
  <c r="N14" i="22"/>
  <c r="O14" i="22"/>
  <c r="J14" i="22"/>
  <c r="K14" i="22"/>
  <c r="H14" i="22"/>
  <c r="I14" i="22"/>
  <c r="F14" i="22"/>
  <c r="G14" i="22"/>
  <c r="D14" i="22"/>
  <c r="E14" i="22"/>
  <c r="B14" i="22"/>
  <c r="C14" i="22"/>
  <c r="L13" i="22"/>
  <c r="L14" i="22"/>
  <c r="M14" i="22" s="1"/>
  <c r="Q12" i="22"/>
  <c r="O12" i="22"/>
  <c r="K12" i="22"/>
  <c r="I12" i="22"/>
  <c r="F12" i="22"/>
  <c r="G12" i="22" s="1"/>
  <c r="E12" i="22"/>
  <c r="C12" i="22"/>
  <c r="N11" i="22"/>
  <c r="O10" i="22" s="1"/>
  <c r="H11" i="22"/>
  <c r="D11" i="22"/>
  <c r="B11" i="22"/>
  <c r="C10" i="22" s="1"/>
  <c r="M10" i="22"/>
  <c r="K10" i="22"/>
  <c r="G10" i="22"/>
  <c r="E10" i="22"/>
  <c r="P9" i="22"/>
  <c r="P11" i="22"/>
  <c r="Q10" i="22" s="1"/>
  <c r="N9" i="22"/>
  <c r="O4" i="22" s="1"/>
  <c r="L9" i="22"/>
  <c r="J9" i="22"/>
  <c r="K6" i="22" s="1"/>
  <c r="F9" i="22"/>
  <c r="D9" i="22"/>
  <c r="Q8" i="22"/>
  <c r="L8" i="22"/>
  <c r="M8" i="22"/>
  <c r="J8" i="22"/>
  <c r="K8" i="22" s="1"/>
  <c r="F8" i="22"/>
  <c r="G8" i="22" s="1"/>
  <c r="D8" i="22"/>
  <c r="E8" i="22"/>
  <c r="M7" i="22"/>
  <c r="K7" i="22"/>
  <c r="G7" i="22"/>
  <c r="E7" i="22"/>
  <c r="Q6" i="22"/>
  <c r="M6" i="22"/>
  <c r="G6" i="22"/>
  <c r="G9" i="22" s="1"/>
  <c r="E6" i="22"/>
  <c r="Q5" i="22"/>
  <c r="O5" i="22"/>
  <c r="M5" i="22"/>
  <c r="K5" i="22"/>
  <c r="G5" i="22"/>
  <c r="E5" i="22"/>
  <c r="Q4" i="22"/>
  <c r="Q9" i="22"/>
  <c r="M4" i="22"/>
  <c r="M9" i="22" s="1"/>
  <c r="K4" i="22"/>
  <c r="G4" i="22"/>
  <c r="E4" i="22"/>
  <c r="E9" i="22" s="1"/>
  <c r="I8" i="21"/>
  <c r="H8" i="21"/>
  <c r="G8" i="21"/>
  <c r="F8" i="21"/>
  <c r="E8" i="21"/>
  <c r="D8" i="21"/>
  <c r="C8" i="21"/>
  <c r="B8" i="21"/>
  <c r="E5" i="20"/>
  <c r="E6" i="20"/>
  <c r="E7" i="20"/>
  <c r="E8" i="20"/>
  <c r="E9" i="20"/>
  <c r="E10" i="20"/>
  <c r="D11" i="20"/>
  <c r="E11" i="20"/>
  <c r="B12" i="20"/>
  <c r="F12" i="20"/>
  <c r="F11" i="20" s="1"/>
  <c r="G11" i="20"/>
  <c r="G8" i="20"/>
  <c r="C13" i="20"/>
  <c r="G13" i="20"/>
  <c r="D14" i="20"/>
  <c r="E13" i="20"/>
  <c r="H14" i="20"/>
  <c r="H12" i="20"/>
  <c r="J14" i="20"/>
  <c r="J12" i="20"/>
  <c r="L14" i="20"/>
  <c r="L12" i="20"/>
  <c r="N14" i="20"/>
  <c r="N12" i="20"/>
  <c r="P14" i="20"/>
  <c r="P12" i="20"/>
  <c r="I15" i="20"/>
  <c r="K15" i="20"/>
  <c r="M15" i="20"/>
  <c r="O15" i="20"/>
  <c r="Q15" i="20"/>
  <c r="B16" i="20"/>
  <c r="C15" i="20" s="1"/>
  <c r="D16" i="20"/>
  <c r="E15" i="20" s="1"/>
  <c r="F16" i="20"/>
  <c r="G15" i="20" s="1"/>
  <c r="B17" i="20"/>
  <c r="C17" i="20" s="1"/>
  <c r="H17" i="20"/>
  <c r="I17" i="20" s="1"/>
  <c r="J17" i="20"/>
  <c r="K17" i="20" s="1"/>
  <c r="L17" i="20"/>
  <c r="M17" i="20" s="1"/>
  <c r="N17" i="20"/>
  <c r="O17" i="20" s="1"/>
  <c r="P17" i="20"/>
  <c r="Q17" i="20" s="1"/>
  <c r="D18" i="20"/>
  <c r="E17" i="20" s="1"/>
  <c r="F18" i="20"/>
  <c r="G17" i="20" s="1"/>
  <c r="I9" i="19"/>
  <c r="H9" i="19"/>
  <c r="G9" i="19"/>
  <c r="F9" i="19"/>
  <c r="E9" i="19"/>
  <c r="D9" i="19"/>
  <c r="C9" i="19"/>
  <c r="B9" i="19"/>
  <c r="C6" i="17"/>
  <c r="B6" i="17"/>
  <c r="H8" i="8"/>
  <c r="G8" i="8"/>
  <c r="F8" i="8"/>
  <c r="E8" i="8"/>
  <c r="D8" i="8"/>
  <c r="C8" i="8"/>
  <c r="B8" i="8"/>
  <c r="H21" i="11"/>
  <c r="G21" i="11"/>
  <c r="F21" i="11"/>
  <c r="E21" i="11"/>
  <c r="D21" i="11"/>
  <c r="C21" i="11"/>
  <c r="B21" i="11"/>
  <c r="H11" i="11"/>
  <c r="G11" i="11"/>
  <c r="F11" i="11"/>
  <c r="E11" i="11"/>
  <c r="D11" i="11"/>
  <c r="C11" i="11"/>
  <c r="B11" i="11"/>
  <c r="H11" i="7"/>
  <c r="G11" i="7"/>
  <c r="F11" i="7"/>
  <c r="E11" i="7"/>
  <c r="D11" i="7"/>
  <c r="C11" i="7"/>
  <c r="B11" i="7"/>
  <c r="Q5" i="20"/>
  <c r="Q10" i="20"/>
  <c r="P11" i="20"/>
  <c r="Q11" i="20" s="1"/>
  <c r="M5" i="20"/>
  <c r="M10" i="20"/>
  <c r="L11" i="20"/>
  <c r="M11" i="20" s="1"/>
  <c r="I5" i="20"/>
  <c r="I10" i="20"/>
  <c r="H11" i="20"/>
  <c r="I11" i="20" s="1"/>
  <c r="O8" i="20"/>
  <c r="O6" i="20"/>
  <c r="N11" i="20"/>
  <c r="O11" i="20" s="1"/>
  <c r="K8" i="20"/>
  <c r="K6" i="20"/>
  <c r="J11" i="20"/>
  <c r="K11" i="20" s="1"/>
  <c r="Q13" i="20"/>
  <c r="M13" i="20"/>
  <c r="I13" i="20"/>
  <c r="G10" i="20"/>
  <c r="G6" i="20"/>
  <c r="G5" i="20"/>
  <c r="O13" i="20"/>
  <c r="K13" i="20"/>
  <c r="G9" i="20"/>
  <c r="C14" i="25"/>
  <c r="K9" i="25"/>
  <c r="I14" i="25"/>
  <c r="D19" i="24"/>
  <c r="E18" i="24"/>
  <c r="E16" i="24"/>
  <c r="H19" i="24"/>
  <c r="I18" i="24" s="1"/>
  <c r="I16" i="24"/>
  <c r="L19" i="24"/>
  <c r="M18" i="24"/>
  <c r="M16" i="24"/>
  <c r="P19" i="24"/>
  <c r="Q18" i="24" s="1"/>
  <c r="Q16" i="24"/>
  <c r="C5" i="27"/>
  <c r="K5" i="27"/>
  <c r="E7" i="27"/>
  <c r="K8" i="27"/>
  <c r="I9" i="27"/>
  <c r="M9" i="29"/>
  <c r="O3" i="29"/>
  <c r="C33" i="34"/>
  <c r="H17" i="36"/>
  <c r="I17" i="36"/>
  <c r="I15" i="36"/>
  <c r="I14" i="36"/>
  <c r="I10" i="36"/>
  <c r="I5" i="36"/>
  <c r="I16" i="36"/>
  <c r="I11" i="36"/>
  <c r="I8" i="36"/>
  <c r="P17" i="36"/>
  <c r="Q17" i="36"/>
  <c r="Q13" i="36"/>
  <c r="Q10" i="36"/>
  <c r="Q6" i="36"/>
  <c r="Q5" i="36"/>
  <c r="Q16" i="36"/>
  <c r="Q15" i="36"/>
  <c r="Q14" i="36"/>
  <c r="Q11" i="36"/>
  <c r="Q8" i="36"/>
  <c r="Q18" i="36" s="1"/>
  <c r="I18" i="36"/>
  <c r="C44" i="44"/>
  <c r="C6" i="44"/>
  <c r="C8" i="44"/>
  <c r="C9" i="44"/>
  <c r="C10" i="44"/>
  <c r="C11" i="44"/>
  <c r="C12" i="44"/>
  <c r="C13" i="44"/>
  <c r="C14" i="44"/>
  <c r="C15" i="44"/>
  <c r="C16" i="44"/>
  <c r="C17" i="44"/>
  <c r="C18" i="44"/>
  <c r="C19" i="44"/>
  <c r="C20" i="44"/>
  <c r="C21" i="44"/>
  <c r="C22" i="44"/>
  <c r="C23" i="44"/>
  <c r="C24" i="44"/>
  <c r="C25" i="44"/>
  <c r="C26" i="44"/>
  <c r="C27" i="44"/>
  <c r="C28" i="44"/>
  <c r="C29" i="44"/>
  <c r="C30" i="44"/>
  <c r="C31" i="44"/>
  <c r="C32" i="44"/>
  <c r="C33" i="44"/>
  <c r="C34" i="44"/>
  <c r="C35" i="44"/>
  <c r="C36" i="44"/>
  <c r="C37" i="44"/>
  <c r="J15" i="43"/>
  <c r="J13" i="43"/>
  <c r="J12" i="43" s="1"/>
  <c r="K12" i="43" s="1"/>
  <c r="K15" i="43"/>
  <c r="C43" i="44"/>
  <c r="M12" i="22"/>
  <c r="K12" i="27"/>
  <c r="Q10" i="29"/>
  <c r="E4" i="30"/>
  <c r="E8" i="30" s="1"/>
  <c r="U3" i="31" l="1"/>
  <c r="U7" i="31"/>
  <c r="U10" i="31"/>
  <c r="T14" i="31"/>
  <c r="U14" i="31" s="1"/>
  <c r="U4" i="31"/>
  <c r="U9" i="31"/>
  <c r="O15" i="31"/>
  <c r="K15" i="31"/>
  <c r="C15" i="31"/>
  <c r="G15" i="31"/>
  <c r="R15" i="31"/>
  <c r="I34" i="44"/>
  <c r="I30" i="44"/>
  <c r="I26" i="44"/>
  <c r="I22" i="44"/>
  <c r="I18" i="44"/>
  <c r="I14" i="44"/>
  <c r="I10" i="44"/>
  <c r="Q6" i="29"/>
  <c r="P8" i="29"/>
  <c r="Q8" i="29" s="1"/>
  <c r="Q3" i="29"/>
  <c r="Q9" i="29" s="1"/>
  <c r="Q5" i="29"/>
  <c r="K9" i="22"/>
  <c r="C46" i="44"/>
  <c r="B48" i="44"/>
  <c r="C8" i="20"/>
  <c r="B11" i="20"/>
  <c r="C11" i="20" s="1"/>
  <c r="C10" i="20"/>
  <c r="C6" i="20"/>
  <c r="C5" i="20"/>
  <c r="C9" i="20"/>
  <c r="I10" i="22"/>
  <c r="H9" i="22"/>
  <c r="B17" i="24"/>
  <c r="C14" i="24"/>
  <c r="F17" i="24"/>
  <c r="G14" i="24"/>
  <c r="J17" i="24"/>
  <c r="K14" i="24"/>
  <c r="N17" i="24"/>
  <c r="O14" i="24"/>
  <c r="F10" i="25"/>
  <c r="G10" i="25" s="1"/>
  <c r="G8" i="25"/>
  <c r="G5" i="25"/>
  <c r="G11" i="25" s="1"/>
  <c r="G6" i="25"/>
  <c r="J10" i="25"/>
  <c r="K10" i="25" s="1"/>
  <c r="K5" i="25"/>
  <c r="K6" i="25"/>
  <c r="D17" i="25"/>
  <c r="E16" i="25" s="1"/>
  <c r="E14" i="25"/>
  <c r="E13" i="27"/>
  <c r="E6" i="27"/>
  <c r="E5" i="27"/>
  <c r="M11" i="27"/>
  <c r="M6" i="27"/>
  <c r="M15" i="27" s="1"/>
  <c r="F15" i="27"/>
  <c r="G16" i="27"/>
  <c r="D11" i="29"/>
  <c r="E4" i="29"/>
  <c r="E3" i="29"/>
  <c r="O5" i="29"/>
  <c r="N8" i="29"/>
  <c r="O8" i="29" s="1"/>
  <c r="O9" i="29" s="1"/>
  <c r="Q7" i="30"/>
  <c r="Q5" i="30"/>
  <c r="Q3" i="30"/>
  <c r="I13" i="31"/>
  <c r="I6" i="31"/>
  <c r="K11" i="27"/>
  <c r="I12" i="27"/>
  <c r="I15" i="27" s="1"/>
  <c r="J14" i="27"/>
  <c r="K14" i="27" s="1"/>
  <c r="K9" i="27"/>
  <c r="K15" i="27" s="1"/>
  <c r="K13" i="43"/>
  <c r="M12" i="29"/>
  <c r="E11" i="27"/>
  <c r="E8" i="27"/>
  <c r="O9" i="25"/>
  <c r="G9" i="25"/>
  <c r="I8" i="25"/>
  <c r="I11" i="25" s="1"/>
  <c r="O6" i="25"/>
  <c r="G12" i="20"/>
  <c r="Q6" i="20"/>
  <c r="Q8" i="20"/>
  <c r="Q12" i="20" s="1"/>
  <c r="O5" i="20"/>
  <c r="O10" i="20"/>
  <c r="M6" i="20"/>
  <c r="M8" i="20"/>
  <c r="K5" i="20"/>
  <c r="K10" i="20"/>
  <c r="I6" i="20"/>
  <c r="I8" i="20"/>
  <c r="E12" i="20"/>
  <c r="O6" i="22"/>
  <c r="O9" i="22" s="1"/>
  <c r="O8" i="22"/>
  <c r="B9" i="22"/>
  <c r="E11" i="25"/>
  <c r="O5" i="25"/>
  <c r="O11" i="25" s="1"/>
  <c r="Q10" i="25"/>
  <c r="Q9" i="25"/>
  <c r="Q6" i="25"/>
  <c r="Q11" i="25" s="1"/>
  <c r="Q15" i="27"/>
  <c r="D14" i="27"/>
  <c r="E14" i="27" s="1"/>
  <c r="L14" i="27"/>
  <c r="M14" i="27" s="1"/>
  <c r="C6" i="27"/>
  <c r="C11" i="27"/>
  <c r="C8" i="27"/>
  <c r="N15" i="27"/>
  <c r="O16" i="27"/>
  <c r="E5" i="29"/>
  <c r="O6" i="29"/>
  <c r="J11" i="29"/>
  <c r="K8" i="29"/>
  <c r="K5" i="29"/>
  <c r="K9" i="29" s="1"/>
  <c r="R9" i="29"/>
  <c r="M10" i="29"/>
  <c r="C8" i="30"/>
  <c r="K8" i="30"/>
  <c r="O8" i="30"/>
  <c r="S7" i="30"/>
  <c r="S6" i="30"/>
  <c r="S3" i="30"/>
  <c r="S8" i="30" s="1"/>
  <c r="I3" i="31"/>
  <c r="I4" i="31"/>
  <c r="I5" i="31"/>
  <c r="I12" i="31"/>
  <c r="H14" i="31"/>
  <c r="I14" i="31" s="1"/>
  <c r="M16" i="31"/>
  <c r="L15" i="31"/>
  <c r="G18" i="36"/>
  <c r="B17" i="36"/>
  <c r="C17" i="36" s="1"/>
  <c r="C16" i="36"/>
  <c r="C6" i="36"/>
  <c r="C5" i="36"/>
  <c r="C18" i="36" s="1"/>
  <c r="J17" i="36"/>
  <c r="K17" i="36" s="1"/>
  <c r="K16" i="36"/>
  <c r="K6" i="36"/>
  <c r="K5" i="36"/>
  <c r="K18" i="36" s="1"/>
  <c r="L18" i="36"/>
  <c r="M19" i="36"/>
  <c r="D18" i="36"/>
  <c r="E19" i="36"/>
  <c r="E45" i="44"/>
  <c r="F41" i="44"/>
  <c r="I41" i="44" s="1"/>
  <c r="F39" i="44"/>
  <c r="I39" i="44" s="1"/>
  <c r="F37" i="44"/>
  <c r="I37" i="44" s="1"/>
  <c r="F36" i="44"/>
  <c r="I36" i="44" s="1"/>
  <c r="F35" i="44"/>
  <c r="I35" i="44" s="1"/>
  <c r="F34" i="44"/>
  <c r="F33" i="44"/>
  <c r="I33" i="44" s="1"/>
  <c r="F32" i="44"/>
  <c r="I32" i="44" s="1"/>
  <c r="F31" i="44"/>
  <c r="I31" i="44" s="1"/>
  <c r="F30" i="44"/>
  <c r="F29" i="44"/>
  <c r="I29" i="44" s="1"/>
  <c r="F28" i="44"/>
  <c r="I28" i="44" s="1"/>
  <c r="F27" i="44"/>
  <c r="I27" i="44" s="1"/>
  <c r="F26" i="44"/>
  <c r="F25" i="44"/>
  <c r="I25" i="44" s="1"/>
  <c r="F24" i="44"/>
  <c r="I24" i="44" s="1"/>
  <c r="F23" i="44"/>
  <c r="I23" i="44" s="1"/>
  <c r="F22" i="44"/>
  <c r="F21" i="44"/>
  <c r="I21" i="44" s="1"/>
  <c r="F20" i="44"/>
  <c r="I20" i="44" s="1"/>
  <c r="F19" i="44"/>
  <c r="I19" i="44" s="1"/>
  <c r="F18" i="44"/>
  <c r="F17" i="44"/>
  <c r="I17" i="44" s="1"/>
  <c r="F16" i="44"/>
  <c r="I16" i="44" s="1"/>
  <c r="F15" i="44"/>
  <c r="I15" i="44" s="1"/>
  <c r="F14" i="44"/>
  <c r="F13" i="44"/>
  <c r="I13" i="44" s="1"/>
  <c r="F12" i="44"/>
  <c r="I12" i="44" s="1"/>
  <c r="F11" i="44"/>
  <c r="I11" i="44" s="1"/>
  <c r="F10" i="44"/>
  <c r="F9" i="44"/>
  <c r="I9" i="44" s="1"/>
  <c r="F8" i="44"/>
  <c r="I8" i="44" s="1"/>
  <c r="F6" i="44"/>
  <c r="I6" i="44" s="1"/>
  <c r="F5" i="44"/>
  <c r="U15" i="31" l="1"/>
  <c r="R14" i="31"/>
  <c r="S4" i="31"/>
  <c r="S7" i="31"/>
  <c r="S9" i="31"/>
  <c r="S6" i="31"/>
  <c r="S10" i="31"/>
  <c r="S3" i="31"/>
  <c r="J13" i="29"/>
  <c r="K12" i="29" s="1"/>
  <c r="K10" i="29"/>
  <c r="O5" i="27"/>
  <c r="O11" i="27"/>
  <c r="O6" i="27"/>
  <c r="N14" i="27"/>
  <c r="O14" i="27" s="1"/>
  <c r="B8" i="22"/>
  <c r="C8" i="22" s="1"/>
  <c r="C7" i="22"/>
  <c r="C5" i="22"/>
  <c r="C4" i="22"/>
  <c r="C9" i="22" s="1"/>
  <c r="C6" i="22"/>
  <c r="E9" i="29"/>
  <c r="E10" i="29"/>
  <c r="D13" i="29"/>
  <c r="E15" i="27"/>
  <c r="H8" i="22"/>
  <c r="I8" i="22" s="1"/>
  <c r="I7" i="22"/>
  <c r="I6" i="22"/>
  <c r="I5" i="22"/>
  <c r="I4" i="22"/>
  <c r="I9" i="22" s="1"/>
  <c r="I5" i="44"/>
  <c r="I43" i="44" s="1"/>
  <c r="F43" i="44"/>
  <c r="E47" i="44"/>
  <c r="F44" i="44"/>
  <c r="I44" i="44" s="1"/>
  <c r="D17" i="36"/>
  <c r="E17" i="36" s="1"/>
  <c r="E15" i="36"/>
  <c r="E12" i="36"/>
  <c r="E6" i="36"/>
  <c r="E16" i="36"/>
  <c r="E8" i="36"/>
  <c r="E14" i="36"/>
  <c r="E10" i="36"/>
  <c r="E5" i="36"/>
  <c r="E9" i="36"/>
  <c r="E7" i="36"/>
  <c r="M15" i="36"/>
  <c r="M13" i="36"/>
  <c r="M5" i="36"/>
  <c r="M8" i="36"/>
  <c r="L17" i="36"/>
  <c r="M17" i="36" s="1"/>
  <c r="M14" i="36"/>
  <c r="M10" i="36"/>
  <c r="M11" i="36"/>
  <c r="M6" i="36"/>
  <c r="M13" i="31"/>
  <c r="M6" i="31"/>
  <c r="L14" i="31"/>
  <c r="M14" i="31" s="1"/>
  <c r="M12" i="31"/>
  <c r="M8" i="31"/>
  <c r="M4" i="31"/>
  <c r="M3" i="31"/>
  <c r="M15" i="31" s="1"/>
  <c r="I15" i="31"/>
  <c r="S7" i="29"/>
  <c r="R8" i="29"/>
  <c r="S8" i="29" s="1"/>
  <c r="S6" i="29"/>
  <c r="S3" i="29"/>
  <c r="S5" i="29"/>
  <c r="C15" i="27"/>
  <c r="I12" i="20"/>
  <c r="K12" i="20"/>
  <c r="M12" i="20"/>
  <c r="O12" i="20"/>
  <c r="Q8" i="30"/>
  <c r="G5" i="27"/>
  <c r="G11" i="27"/>
  <c r="F14" i="27"/>
  <c r="G14" i="27" s="1"/>
  <c r="G13" i="27"/>
  <c r="G6" i="27"/>
  <c r="G10" i="27"/>
  <c r="O13" i="27"/>
  <c r="G8" i="27"/>
  <c r="K11" i="25"/>
  <c r="N19" i="24"/>
  <c r="O18" i="24" s="1"/>
  <c r="O16" i="24"/>
  <c r="J19" i="24"/>
  <c r="K18" i="24" s="1"/>
  <c r="K16" i="24"/>
  <c r="F19" i="24"/>
  <c r="G18" i="24" s="1"/>
  <c r="G16" i="24"/>
  <c r="B19" i="24"/>
  <c r="C18" i="24" s="1"/>
  <c r="C16" i="24"/>
  <c r="C12" i="20"/>
  <c r="C48" i="44"/>
  <c r="S14" i="31" l="1"/>
  <c r="S15" i="31" s="1"/>
  <c r="E18" i="36"/>
  <c r="E48" i="44"/>
  <c r="F46" i="44"/>
  <c r="I46" i="44" s="1"/>
  <c r="D15" i="29"/>
  <c r="E14" i="29" s="1"/>
  <c r="E12" i="29"/>
  <c r="G15" i="27"/>
  <c r="S9" i="29"/>
  <c r="M18" i="36"/>
  <c r="O15" i="27"/>
  <c r="F48" i="44" l="1"/>
  <c r="I48" i="44" s="1"/>
  <c r="H48" i="44"/>
</calcChain>
</file>

<file path=xl/sharedStrings.xml><?xml version="1.0" encoding="utf-8"?>
<sst xmlns="http://schemas.openxmlformats.org/spreadsheetml/2006/main" count="1759" uniqueCount="379">
  <si>
    <t>PARTIDO</t>
  </si>
  <si>
    <t>AP</t>
  </si>
  <si>
    <t>CDS</t>
  </si>
  <si>
    <t>PSOE</t>
  </si>
  <si>
    <t>IU</t>
  </si>
  <si>
    <t>TOTAL</t>
  </si>
  <si>
    <t xml:space="preserve">VOTOS </t>
  </si>
  <si>
    <t>%</t>
  </si>
  <si>
    <t xml:space="preserve"> </t>
  </si>
  <si>
    <t>PP</t>
  </si>
  <si>
    <t>OTROS</t>
  </si>
  <si>
    <t>CENSO</t>
  </si>
  <si>
    <t>BLANCOS</t>
  </si>
  <si>
    <t>NULOS</t>
  </si>
  <si>
    <t>VOTANTES</t>
  </si>
  <si>
    <t>ABSTENC.</t>
  </si>
  <si>
    <t>2003-1</t>
  </si>
  <si>
    <t>2003-2</t>
  </si>
  <si>
    <t>PP (1)</t>
  </si>
  <si>
    <t>(1) EM 1983 AP-PDP-UL</t>
  </si>
  <si>
    <t xml:space="preserve">PAR </t>
  </si>
  <si>
    <t>TERUEL</t>
  </si>
  <si>
    <t>HUESCA</t>
  </si>
  <si>
    <t>ZOZA</t>
  </si>
  <si>
    <t>CHA</t>
  </si>
  <si>
    <t>(2) EN 1983 PCE; EN 1987 CAA-IU</t>
  </si>
  <si>
    <t>IU (2)</t>
  </si>
  <si>
    <t>PDL</t>
  </si>
  <si>
    <t>(2) EN 1983 PARTIT SOCIALISTA DE  MALLORCA Y MENORCA</t>
  </si>
  <si>
    <t>CIMEN (4)</t>
  </si>
  <si>
    <t>(4) CANDIDATURA INDEPENDIENTE DE MENORCA</t>
  </si>
  <si>
    <t>ENTESA (5)</t>
  </si>
  <si>
    <t>(5) EN 1991 ENTESA DE L'ESQUERRA DE MENORCA</t>
  </si>
  <si>
    <t>(6) FED. DE IND. DE IBIZA Y FORMENTERA</t>
  </si>
  <si>
    <t>ELS VERDS</t>
  </si>
  <si>
    <t>(3) EN 1983, 1987 UNIO MALLORQUINA</t>
  </si>
  <si>
    <t>UI MA</t>
  </si>
  <si>
    <t>BALEARES</t>
  </si>
  <si>
    <t>MADRID</t>
  </si>
  <si>
    <t>ASTURIAS</t>
  </si>
  <si>
    <t>CANTABRIA</t>
  </si>
  <si>
    <t>ARAGON</t>
  </si>
  <si>
    <t>C Y LEON</t>
  </si>
  <si>
    <t>C LA M</t>
  </si>
  <si>
    <t>CEUTA</t>
  </si>
  <si>
    <t>MELILLA</t>
  </si>
  <si>
    <t>LA RIOJA</t>
  </si>
  <si>
    <t>MURCIA</t>
  </si>
  <si>
    <t>NAVARRA</t>
  </si>
  <si>
    <t xml:space="preserve">  </t>
  </si>
  <si>
    <t>(9) AG. IND. POPULAR DE FORMENTERA</t>
  </si>
  <si>
    <t>PIL-FNC</t>
  </si>
  <si>
    <t>UPC</t>
  </si>
  <si>
    <t>CC</t>
  </si>
  <si>
    <t>AIC</t>
  </si>
  <si>
    <t>UPC-AC</t>
  </si>
  <si>
    <t>PP (2)</t>
  </si>
  <si>
    <t>PSOE (1)</t>
  </si>
  <si>
    <t>PRC</t>
  </si>
  <si>
    <t>(1) EN 2001 PSOE-PROGRSISTAS</t>
  </si>
  <si>
    <t>(2) EN 1983 AP-PDP-UL, en 1987 FPAP</t>
  </si>
  <si>
    <t>UPL</t>
  </si>
  <si>
    <t>TC-PNC</t>
  </si>
  <si>
    <t>SOLUC INDEP</t>
  </si>
  <si>
    <t>(1) EN 1991 COAL IU</t>
  </si>
  <si>
    <t>(2) EN 1983 AP-PDP-UL, EN 1987 AP</t>
  </si>
  <si>
    <t>PDP</t>
  </si>
  <si>
    <t>IU C Y L (1)</t>
  </si>
  <si>
    <t>(1) EN 1987 AP, EN 1983 AP-PDP-UL</t>
  </si>
  <si>
    <t>PROGRº Y FUTº DE CEUTA</t>
  </si>
  <si>
    <t>CEUTA UNIDA</t>
  </si>
  <si>
    <t>CDS DE CEUTA</t>
  </si>
  <si>
    <t>GIL</t>
  </si>
  <si>
    <t>P DEMº Y SOCIAL DE CUETA</t>
  </si>
  <si>
    <t>UNION DEMOCRATICA CEUTI</t>
  </si>
  <si>
    <t>COALICION POR MELILLA</t>
  </si>
  <si>
    <t>P SOCª DEL PUEBLO DE CEUTA</t>
  </si>
  <si>
    <t>UNION DEL PUEBLO MELILLENSE</t>
  </si>
  <si>
    <t>P INDEPENDIENTE DE MELILLA</t>
  </si>
  <si>
    <t>EXTREMADURA UNIDA</t>
  </si>
  <si>
    <t>(2) EN 1983 PCE</t>
  </si>
  <si>
    <t>COALICION EXTREMEÑA</t>
  </si>
  <si>
    <t>PSOE (3)</t>
  </si>
  <si>
    <t>(1) EN 1983 AP-PDP-UL, EN 1987 FPAP</t>
  </si>
  <si>
    <t>(2) EN 1983 Y 1987 P RIOJANO PROGRESISTA</t>
  </si>
  <si>
    <t xml:space="preserve">UPN </t>
  </si>
  <si>
    <t xml:space="preserve">UV (3) </t>
  </si>
  <si>
    <t>(1) EN 1983 AP-PDP-UL, EN 1983 AP-PL</t>
  </si>
  <si>
    <t>ARAN</t>
  </si>
  <si>
    <t>UA-PM-PSC</t>
  </si>
  <si>
    <t>CDA</t>
  </si>
  <si>
    <t>PRAG</t>
  </si>
  <si>
    <t>(8) PACTE PROGRESISTA (PSOE, ELS VERDS, EU, ENE, ERC)</t>
  </si>
  <si>
    <t>BLOC (10)</t>
  </si>
  <si>
    <t>CDN (4)</t>
  </si>
  <si>
    <t>(4) CONVERGENCIA DE DEMOCRATAS DE NAVARRA</t>
  </si>
  <si>
    <t>(4) ENTESA+EU+ELS VERDS</t>
  </si>
  <si>
    <t>ELECCIONES AUTONÓMICAS ASTURIAS</t>
  </si>
  <si>
    <t>FAC</t>
  </si>
  <si>
    <t>---</t>
  </si>
  <si>
    <t xml:space="preserve">PAS </t>
  </si>
  <si>
    <t>----</t>
  </si>
  <si>
    <t>URAS</t>
  </si>
  <si>
    <t>V. A CANDID.</t>
  </si>
  <si>
    <t>BLANCO</t>
  </si>
  <si>
    <t>VÁLIDOS</t>
  </si>
  <si>
    <t>ABSTENCION</t>
  </si>
  <si>
    <t>DISTRIBUCIÓN DE ESCAÑOS</t>
  </si>
  <si>
    <t>P RIOJANO</t>
  </si>
  <si>
    <t>(3) En 1983 PCE</t>
  </si>
  <si>
    <t xml:space="preserve">     En 1987 AP</t>
  </si>
  <si>
    <t>ABSTENCIÓN</t>
  </si>
  <si>
    <t>IU-LA RIOJA (3)</t>
  </si>
  <si>
    <t>--</t>
  </si>
  <si>
    <t>P RIOJANO (2)</t>
  </si>
  <si>
    <t>VOTOS</t>
  </si>
  <si>
    <t>AÑO</t>
  </si>
  <si>
    <t>ELECCIONES EN LA RIOJA</t>
  </si>
  <si>
    <t>ELECCIONES EN MURCIA</t>
  </si>
  <si>
    <t>Total</t>
  </si>
  <si>
    <t>En blanco</t>
  </si>
  <si>
    <t>ELECCIONES EN ARAGÓN</t>
  </si>
  <si>
    <t>ECS.</t>
  </si>
  <si>
    <t>(1) EM 1983 AP-PDP-UL; EN 1987 AP</t>
  </si>
  <si>
    <t>ELECCIONES EN CASTILLA LA MANCHA</t>
  </si>
  <si>
    <t>ELECCIONES EN EXTREMADURA</t>
  </si>
  <si>
    <t>EXTRª UNIDA</t>
  </si>
  <si>
    <t>COAL.EXTRª</t>
  </si>
  <si>
    <t>PREX</t>
  </si>
  <si>
    <t>SIEX</t>
  </si>
  <si>
    <t>(1) EN 1983 AP-PDP-UL, EN 1987 AP,  EN 2007 Y 2011 PP-EU</t>
  </si>
  <si>
    <t xml:space="preserve">     EN 1995 IU-LV-COMPROMISO POR EXTREMADURA</t>
  </si>
  <si>
    <t xml:space="preserve">     EN 1999 IU-COMPROMISO POR EXTREMADURA</t>
  </si>
  <si>
    <t xml:space="preserve">     EN 2003 Y 2007 IU-SOCIALISTAS INDEP. DE EXTREMADURA (SIEX)</t>
  </si>
  <si>
    <t xml:space="preserve">     EN 2011 IU-V-SIEX</t>
  </si>
  <si>
    <t>(3) EN 2003 PSOE-PROGRESISTAS</t>
  </si>
  <si>
    <t xml:space="preserve">     EN 2007 Y 2011 PSOE-REGIONALISTAS</t>
  </si>
  <si>
    <t>EXTREMADURA</t>
  </si>
  <si>
    <t>------</t>
  </si>
  <si>
    <t>UPyD</t>
  </si>
  <si>
    <t>-----</t>
  </si>
  <si>
    <t>VALIDOS</t>
  </si>
  <si>
    <t>ES</t>
  </si>
  <si>
    <t xml:space="preserve">--- </t>
  </si>
  <si>
    <t>UPV (5)</t>
  </si>
  <si>
    <t>EUPV (2)</t>
  </si>
  <si>
    <t>C. COMPROMIS (4)</t>
  </si>
  <si>
    <t>(1) EN 1983 AP-PDP-UL-UV</t>
  </si>
  <si>
    <t xml:space="preserve">     EN 1987: AP</t>
  </si>
  <si>
    <t>(2) EN 1983 PCE-PCPV</t>
  </si>
  <si>
    <t xml:space="preserve">     EN 1987 - IU-UPV</t>
  </si>
  <si>
    <t xml:space="preserve">     EN 1995 EU-ELS VERDS</t>
  </si>
  <si>
    <t xml:space="preserve">     EN 2003:EU-VERDS-ESQUERRA: L'ENTESA</t>
  </si>
  <si>
    <t xml:space="preserve">     EN 2007: COMPROMIS PAÍS VALENCIÀ :EU-BLOC-VERDS-IR</t>
  </si>
  <si>
    <t xml:space="preserve">(3) EN 1983 CON AP-PDP-UL, </t>
  </si>
  <si>
    <t xml:space="preserve">      EN 1995 UV-IND CENTRISTAS</t>
  </si>
  <si>
    <t xml:space="preserve">      EN 2007: Unió: UV-Los Verdes Ecopacifistas-Unión Centro Liberal</t>
  </si>
  <si>
    <t>(5) EN 1995 UPV-BLOC</t>
  </si>
  <si>
    <t xml:space="preserve">     EN 2003: EU-VERDS-ESQUERRA: L'ENTESA</t>
  </si>
  <si>
    <t>ELECCIONES EN CANARIAS</t>
  </si>
  <si>
    <t>NUEVA CANARIAS</t>
  </si>
  <si>
    <t>AHÍ</t>
  </si>
  <si>
    <t>PNC</t>
  </si>
  <si>
    <t>ICAN</t>
  </si>
  <si>
    <t>AM</t>
  </si>
  <si>
    <t>AC-INC</t>
  </si>
  <si>
    <t>CNCC</t>
  </si>
  <si>
    <t>AGI</t>
  </si>
  <si>
    <t>(1) EN 1983 AP-PDP-UL, EN 1987 AP</t>
  </si>
  <si>
    <t>(2) EN 1977 PCC-PCE; EN 1979 ICU</t>
  </si>
  <si>
    <t>AM - ASMBLEA MAJORERA</t>
  </si>
  <si>
    <t>CNC - CONVERGENCIA NACIONALISTA CANARIA</t>
  </si>
  <si>
    <t>UPC-AC - UNION DEL PUEBLO CANARIO-ASMBLEA CANARIA</t>
  </si>
  <si>
    <t>AIL - AGRUPACION INSULAR DE LANZAROTE</t>
  </si>
  <si>
    <t>AHÍ - AGRUPACION HERREÑA INDEPENDIENTE</t>
  </si>
  <si>
    <t>AGI - AGRUPACION GOMERA INDEPENDIENTE</t>
  </si>
  <si>
    <t>AIC - AGRUPACIONES INDEPENDIENTES DE CANARIAS</t>
  </si>
  <si>
    <t>AC-INC - ASAMBLEA CANARIA IZQUIERDA NACª CANARIA</t>
  </si>
  <si>
    <t>ICAN - INICIATIVA CANARIA</t>
  </si>
  <si>
    <t>PCN - PLATAFORMA CANARIA NACIONALISTA</t>
  </si>
  <si>
    <t>CANARIAS 2011</t>
  </si>
  <si>
    <t>C a n d i d a t u r a</t>
  </si>
  <si>
    <t>Votos</t>
  </si>
  <si>
    <t>Esc.</t>
  </si>
  <si>
    <t>PARTIDO POPULAR</t>
  </si>
  <si>
    <t>COALICIÓN CANARIA-PNC-CCN</t>
  </si>
  <si>
    <t>PARTIDO SOCIALISTA OBRERO ESPAÑOL</t>
  </si>
  <si>
    <t>ALTERNATIVA CIUDADANA SI SE PUEDE</t>
  </si>
  <si>
    <t>-</t>
  </si>
  <si>
    <t>LOS VERDES</t>
  </si>
  <si>
    <t>UNION PROGRESO Y DEMOCRACIA</t>
  </si>
  <si>
    <t>COMPROMISO POR GRAN CANARIA</t>
  </si>
  <si>
    <t>IZQUIERDA UNIDA CANARIA</t>
  </si>
  <si>
    <t>ALTERNATIVA NACIONALISTA CANARIA</t>
  </si>
  <si>
    <t>SENTIDO COMÚN EN CANARIAS</t>
  </si>
  <si>
    <t>PARTIDO PROGRESISTA MAJORERO</t>
  </si>
  <si>
    <t>MOVIMIENTO PATRIOTICO CANARIO</t>
  </si>
  <si>
    <t>PARTIDO ANTITAURINO CONTRA EL MALTRATO ANIMAL</t>
  </si>
  <si>
    <t>PARTIDO COMUNISTA DEL PUEBLO CANARIO</t>
  </si>
  <si>
    <t>AGRUPACIÓN HERREREÑA INDEPENDIENTE-COALICIÓN CANARIA</t>
  </si>
  <si>
    <t>PARTIDO POR LOS SERVICIOS Y DE LOS EMPLEADOS PUBLICOS</t>
  </si>
  <si>
    <t>PARTIDO POR UN MUNDO MAS JUSTO</t>
  </si>
  <si>
    <t>MOVIMIENTO POR LA UNIDAD DEL PUEBLO CANARIO</t>
  </si>
  <si>
    <t>PARTIDO HUMANISTA</t>
  </si>
  <si>
    <t>UNIDAD DEL PUEBLO</t>
  </si>
  <si>
    <t>CENTRO DEMOCRÁTICO LIBERAL</t>
  </si>
  <si>
    <t>CENTRO SOCIALDEMOCRATA CANARIO</t>
  </si>
  <si>
    <t>DEMOCRACIA NACIONAL</t>
  </si>
  <si>
    <t>INICIATIVA POR EL HIERRO-IZQUIERDA UNIDA CANARIA</t>
  </si>
  <si>
    <t>UNIFICACIÓN COMUNISTA DE ESPAÑA</t>
  </si>
  <si>
    <t>Votos en blanco</t>
  </si>
  <si>
    <t>Total de votos válidos</t>
  </si>
  <si>
    <t>Votos nulos</t>
  </si>
  <si>
    <t>Votantes</t>
  </si>
  <si>
    <t>Abstención</t>
  </si>
  <si>
    <t>Electores</t>
  </si>
  <si>
    <t>PSN-PSOE</t>
  </si>
  <si>
    <t>EE</t>
  </si>
  <si>
    <t>IU-EB (5)</t>
  </si>
  <si>
    <t>UDF (6)</t>
  </si>
  <si>
    <t>ARALAR (3)</t>
  </si>
  <si>
    <t>PNV (3)</t>
  </si>
  <si>
    <t>EA (3)</t>
  </si>
  <si>
    <t>BILDU (1)</t>
  </si>
  <si>
    <t>(1) EN 1983, 1987, 1991 Y 1995 HB, EN 1999 EH</t>
  </si>
  <si>
    <t xml:space="preserve">      EN 2011 BILDU-EA-ALTERNATIBA-INDEP.</t>
  </si>
  <si>
    <t>(2) EN 1983: AP-PDP-UL, EN 1987 AP, EN 1995 PP</t>
  </si>
  <si>
    <t>(3) NAFARROA BAI: ARALAR+EA+PNV+BATZARRE</t>
  </si>
  <si>
    <t>(5) EN 1983: PCE, EN 1991 IU, EN 2011 IZQ-EZK</t>
  </si>
  <si>
    <t>(6) UNION DEMOCRATA FORAL PDF-PDP Y PL</t>
  </si>
  <si>
    <r>
      <t>ELECCIONES EN NAVARRA</t>
    </r>
    <r>
      <rPr>
        <b/>
        <u/>
        <sz val="14"/>
        <rFont val="Arial"/>
        <family val="2"/>
      </rPr>
      <t xml:space="preserve"> </t>
    </r>
  </si>
  <si>
    <t>ESC.</t>
  </si>
  <si>
    <t>(1) EN 1983, 1987, 1991 Y 1995 HB, EN 1999 EH, EN 2011 BILDU-EA-ALTERNATIBA-INDEP.</t>
  </si>
  <si>
    <t>ELECCIONES EN BALEARES</t>
  </si>
  <si>
    <t>UNIO MALLORQUINA (3)</t>
  </si>
  <si>
    <t>PACTE PROGRESISTA (8)</t>
  </si>
  <si>
    <t>PSM-ENTESA NACIONALISTA (2)</t>
  </si>
  <si>
    <t>(10)</t>
  </si>
  <si>
    <t>EU DE LES ILLES BALEARS (1)</t>
  </si>
  <si>
    <t>FED. INDEP. IBIZA Y FORMENTERA</t>
  </si>
  <si>
    <t>AGR. INDEP. POP. FORMENTERA</t>
  </si>
  <si>
    <t>PS DE MENORCA-ENTESA NACª</t>
  </si>
  <si>
    <t xml:space="preserve">     EN 1987 P S MALLORCA</t>
  </si>
  <si>
    <t xml:space="preserve">     EN 1991 PSM-NAC DE MALLORCA</t>
  </si>
  <si>
    <t xml:space="preserve">     EN 1995 PSM-NACIONALISTES</t>
  </si>
  <si>
    <t xml:space="preserve">(7) EN 1995 Y 1999 ESQUERRA UNIDA EN 2003 EU-EV </t>
  </si>
  <si>
    <t xml:space="preserve">(10) EN 2007 BLOC: PSM+ENTESA+ELS VERD+IU+ERC) </t>
  </si>
  <si>
    <t>ELECCIONES AUTONÓMICAS EN ANDALUCÍA</t>
  </si>
  <si>
    <t>00</t>
  </si>
  <si>
    <t>04</t>
  </si>
  <si>
    <t>08</t>
  </si>
  <si>
    <t>PSOE-A</t>
  </si>
  <si>
    <t>PP-A (1)</t>
  </si>
  <si>
    <t>IU-LV-CA (2)</t>
  </si>
  <si>
    <t>PA (3)</t>
  </si>
  <si>
    <t>UCD</t>
  </si>
  <si>
    <t>(1) En 1982 AP-PDP-UL</t>
  </si>
  <si>
    <t>(2) EN 1982 PCA-PCE, EN 1966 IU-CA</t>
  </si>
  <si>
    <t>(3) EN 1982 PSA-PA, EN 1994 CA-PA</t>
  </si>
  <si>
    <t>ALMERIA</t>
  </si>
  <si>
    <t>GRANADA</t>
  </si>
  <si>
    <t>IU-LC-CA</t>
  </si>
  <si>
    <t>PSA/PA</t>
  </si>
  <si>
    <t>MALAGA</t>
  </si>
  <si>
    <t>JAEN</t>
  </si>
  <si>
    <t>CORDOBA</t>
  </si>
  <si>
    <t>SEVILLA</t>
  </si>
  <si>
    <t>CADIZ</t>
  </si>
  <si>
    <t>HUELVA</t>
  </si>
  <si>
    <t xml:space="preserve">Censo </t>
  </si>
  <si>
    <t>Votos Nulos</t>
  </si>
  <si>
    <t>Votos Válidos</t>
  </si>
  <si>
    <t>Votos en Blanco</t>
  </si>
  <si>
    <t>PPCr</t>
  </si>
  <si>
    <t>P.S.D.A.</t>
  </si>
  <si>
    <t>I.R.</t>
  </si>
  <si>
    <t>C's</t>
  </si>
  <si>
    <t>PdeAL</t>
  </si>
  <si>
    <t>RISA</t>
  </si>
  <si>
    <t>C.Re.A.</t>
  </si>
  <si>
    <t>P.N.de A.</t>
  </si>
  <si>
    <t>AUPAL</t>
  </si>
  <si>
    <t>PDSA</t>
  </si>
  <si>
    <t>AMD</t>
  </si>
  <si>
    <t>PFyV</t>
  </si>
  <si>
    <t>CCD</t>
  </si>
  <si>
    <t>AES</t>
  </si>
  <si>
    <t>MSR</t>
  </si>
  <si>
    <t>MD</t>
  </si>
  <si>
    <t>CAnda</t>
  </si>
  <si>
    <t>SyR</t>
  </si>
  <si>
    <t>PHAN</t>
  </si>
  <si>
    <t>PH</t>
  </si>
  <si>
    <t>UCE</t>
  </si>
  <si>
    <t>SAIn</t>
  </si>
  <si>
    <t>PRAO</t>
  </si>
  <si>
    <t>F.C.</t>
  </si>
  <si>
    <t>PUM+J</t>
  </si>
  <si>
    <t>CDL</t>
  </si>
  <si>
    <t>FE de las JONS</t>
  </si>
  <si>
    <t>ECNP</t>
  </si>
  <si>
    <t>PCPE</t>
  </si>
  <si>
    <t>HARTOS.org</t>
  </si>
  <si>
    <t>Eb</t>
  </si>
  <si>
    <t>PACMA</t>
  </si>
  <si>
    <t>EQUO</t>
  </si>
  <si>
    <t>PA</t>
  </si>
  <si>
    <t>IULV-CA</t>
  </si>
  <si>
    <t>Dip.</t>
  </si>
  <si>
    <t>Candidaturas</t>
  </si>
  <si>
    <t>Diferencia</t>
  </si>
  <si>
    <t>ELECCIONES AUTONÓMICAS ANDALUCÍA</t>
  </si>
  <si>
    <t>ELECCIONES AUTONÓMICAS EN ASTURIAS</t>
  </si>
  <si>
    <t>IU-IX (2)</t>
  </si>
  <si>
    <t>PAS (3)</t>
  </si>
  <si>
    <t>URAS (4)</t>
  </si>
  <si>
    <t>(1) EN 1983 AP-PDP-UL, EN 1987 FPAP(AP)</t>
  </si>
  <si>
    <t>(2) EN 1983 PCA-PCE</t>
  </si>
  <si>
    <t xml:space="preserve">      EN 2003 IU - BLOQUE POR ASTURIAS</t>
  </si>
  <si>
    <t xml:space="preserve">      EN 2007 Y 2009 IU - BLOQUE POR ASTURIAS-VERDES</t>
  </si>
  <si>
    <t xml:space="preserve">      EN 2011 IU-VERDES</t>
  </si>
  <si>
    <t>(3) EN 1991 COALICION ASTURIANA (PAS-UNA)</t>
  </si>
  <si>
    <t xml:space="preserve">     EN 1999 P ASTURIANISTA</t>
  </si>
  <si>
    <t>(4) UNIÓN RENOVADORA ASTURIANA</t>
  </si>
  <si>
    <t>ORIENTE</t>
  </si>
  <si>
    <t>IU-IX</t>
  </si>
  <si>
    <t>CENTRO</t>
  </si>
  <si>
    <t>OCCIDENTE</t>
  </si>
  <si>
    <t>DIF12-11</t>
  </si>
  <si>
    <t>PSdeG-PSOE</t>
  </si>
  <si>
    <t>Ciudadanos</t>
  </si>
  <si>
    <t>PODEMOS</t>
  </si>
  <si>
    <t>(6) EN 2016 Bloc-Iniciativa-Verds: Coaliciò Compromis</t>
  </si>
  <si>
    <t>BLOC-EV (5)</t>
  </si>
  <si>
    <t>VOX</t>
  </si>
  <si>
    <t>COM. VALENCIANA</t>
  </si>
  <si>
    <t>UNIDOS PODEMOS</t>
  </si>
  <si>
    <t>EUPV (2) (7)</t>
  </si>
  <si>
    <t>(7) En 2019 UP-EU</t>
  </si>
  <si>
    <t>BNG</t>
  </si>
  <si>
    <t>PSG</t>
  </si>
  <si>
    <t>EG</t>
  </si>
  <si>
    <t>EN MAREA</t>
  </si>
  <si>
    <t>CG</t>
  </si>
  <si>
    <t>PCG</t>
  </si>
  <si>
    <t>PSG-PSOE/EU-UG/OS VERDES</t>
  </si>
  <si>
    <t>ELECCIONES AL PARLAMENTO DE GALICIA</t>
  </si>
  <si>
    <t>Voto en blanco</t>
  </si>
  <si>
    <t>Votos a candidaturas</t>
  </si>
  <si>
    <t>Otros</t>
  </si>
  <si>
    <t>Podemos-Esquerda Unida-Anova</t>
  </si>
  <si>
    <t>En Marea </t>
  </si>
  <si>
    <t>Partido dos Socialistas de Galicia-PSOE (PSdeG-PSOE)</t>
  </si>
  <si>
    <t>Bloque Nacionalista Galego (BNG)</t>
  </si>
  <si>
    <t>Partido Popular de Galicia (PPdeG)</t>
  </si>
  <si>
    <t>CANDIDATURA</t>
  </si>
  <si>
    <t>Elecciones al Parlamento de Galicia 2016 - 2020</t>
  </si>
  <si>
    <t>ELECCIONES AL PARLAMENTO VASCO (2016-2020)</t>
  </si>
  <si>
    <t>CANDIDATURAS</t>
  </si>
  <si>
    <t>Partido Nacionalista Vasco (EAJ-PNV)</t>
  </si>
  <si>
    <t>Euskal Herria Bildu (EH Bildu)</t>
  </si>
  <si>
    <t>Elkarrekin Podemos (Podemos–Ezker Anitza–Equo)</t>
  </si>
  <si>
    <t>Partido Socialista de Euskadi-Euskadiko Ezkerra (PSE-EE-PSOE)</t>
  </si>
  <si>
    <t>Partido Popular (PP)</t>
  </si>
  <si>
    <t>Ciudadanos-Partido de la Ciudadanía (C's)</t>
  </si>
  <si>
    <t>Vox (Vox)</t>
  </si>
  <si>
    <t>Votos válidos</t>
  </si>
  <si>
    <t>ELECCIONES AL PARLAMENTO VASCO</t>
  </si>
  <si>
    <t>EAJ-PNV</t>
  </si>
  <si>
    <t>Eusko Alkartasuna</t>
  </si>
  <si>
    <t>EH Bildu</t>
  </si>
  <si>
    <t>EHAK/EH/HB</t>
  </si>
  <si>
    <t xml:space="preserve">Podemos - IU </t>
  </si>
  <si>
    <t>PSE-EE/PSE-PSOE​</t>
  </si>
  <si>
    <t>Euskadiko Ezkerra</t>
  </si>
  <si>
    <t>PP/CP/AP</t>
  </si>
  <si>
    <t>EB-B/PCE-EPK</t>
  </si>
  <si>
    <t>Aralar</t>
  </si>
  <si>
    <t>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</si>
</sst>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/>
      <sz val="16"/>
      <name val="Arial"/>
      <family val="2"/>
    </font>
    <font>
      <b/>
      <u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u/>
      <sz val="18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202122"/>
      <name val="Arial"/>
      <family val="2"/>
    </font>
    <font>
      <sz val="10"/>
      <color rgb="FF2021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8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/>
      <bottom/>
      <diagonal/>
    </border>
  </borders>
  <cellStyleXfs count="7">
    <xf numFmtId="0" fontId="0" fillId="0" borderId="0"/>
    <xf numFmtId="0" fontId="4" fillId="0" borderId="0"/>
    <xf numFmtId="0" fontId="19" fillId="0" borderId="0"/>
    <xf numFmtId="0" fontId="4" fillId="0" borderId="0"/>
    <xf numFmtId="0" fontId="2" fillId="0" borderId="0"/>
    <xf numFmtId="0" fontId="28" fillId="0" borderId="0" applyNumberFormat="0" applyFill="0" applyBorder="0" applyAlignment="0" applyProtection="0"/>
    <xf numFmtId="0" fontId="1" fillId="0" borderId="0"/>
  </cellStyleXfs>
  <cellXfs count="6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/>
    </xf>
    <xf numFmtId="0" fontId="0" fillId="0" borderId="9" xfId="0" applyBorder="1"/>
    <xf numFmtId="0" fontId="3" fillId="0" borderId="6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3" fontId="0" fillId="0" borderId="18" xfId="0" applyNumberFormat="1" applyBorder="1"/>
    <xf numFmtId="3" fontId="0" fillId="0" borderId="1" xfId="0" quotePrefix="1" applyNumberFormat="1" applyBorder="1" applyAlignment="1">
      <alignment horizontal="center" vertical="center"/>
    </xf>
    <xf numFmtId="0" fontId="0" fillId="0" borderId="19" xfId="0" applyBorder="1"/>
    <xf numFmtId="3" fontId="0" fillId="0" borderId="20" xfId="0" applyNumberFormat="1" applyBorder="1"/>
    <xf numFmtId="0" fontId="0" fillId="0" borderId="21" xfId="0" applyBorder="1"/>
    <xf numFmtId="3" fontId="0" fillId="0" borderId="22" xfId="0" applyNumberFormat="1" applyBorder="1"/>
    <xf numFmtId="3" fontId="0" fillId="0" borderId="23" xfId="0" applyNumberFormat="1" applyBorder="1"/>
    <xf numFmtId="0" fontId="0" fillId="0" borderId="24" xfId="0" applyBorder="1"/>
    <xf numFmtId="3" fontId="3" fillId="0" borderId="25" xfId="0" applyNumberFormat="1" applyFont="1" applyBorder="1"/>
    <xf numFmtId="3" fontId="3" fillId="0" borderId="26" xfId="0" applyNumberFormat="1" applyFont="1" applyBorder="1"/>
    <xf numFmtId="0" fontId="4" fillId="0" borderId="0" xfId="1"/>
    <xf numFmtId="0" fontId="3" fillId="0" borderId="6" xfId="1" applyFont="1" applyBorder="1"/>
    <xf numFmtId="0" fontId="4" fillId="0" borderId="27" xfId="1" applyBorder="1"/>
    <xf numFmtId="0" fontId="4" fillId="0" borderId="23" xfId="1" applyBorder="1"/>
    <xf numFmtId="0" fontId="4" fillId="0" borderId="5" xfId="1" applyBorder="1"/>
    <xf numFmtId="0" fontId="4" fillId="0" borderId="10" xfId="1" applyBorder="1"/>
    <xf numFmtId="0" fontId="4" fillId="0" borderId="13" xfId="1" applyBorder="1"/>
    <xf numFmtId="0" fontId="4" fillId="0" borderId="17" xfId="1" applyBorder="1"/>
    <xf numFmtId="0" fontId="4" fillId="0" borderId="18" xfId="1" applyBorder="1"/>
    <xf numFmtId="0" fontId="4" fillId="0" borderId="2" xfId="1" applyBorder="1"/>
    <xf numFmtId="0" fontId="4" fillId="0" borderId="11" xfId="1" applyBorder="1"/>
    <xf numFmtId="0" fontId="4" fillId="0" borderId="3" xfId="1" applyBorder="1"/>
    <xf numFmtId="0" fontId="4" fillId="0" borderId="19" xfId="1" applyBorder="1"/>
    <xf numFmtId="0" fontId="4" fillId="0" borderId="20" xfId="1" quotePrefix="1" applyBorder="1" applyAlignment="1">
      <alignment horizontal="center"/>
    </xf>
    <xf numFmtId="0" fontId="4" fillId="0" borderId="8" xfId="1" applyBorder="1"/>
    <xf numFmtId="0" fontId="4" fillId="0" borderId="12" xfId="1" applyBorder="1"/>
    <xf numFmtId="0" fontId="4" fillId="0" borderId="15" xfId="1" applyBorder="1"/>
    <xf numFmtId="0" fontId="4" fillId="0" borderId="24" xfId="1" applyBorder="1"/>
    <xf numFmtId="0" fontId="4" fillId="0" borderId="28" xfId="1" applyBorder="1"/>
    <xf numFmtId="3" fontId="3" fillId="0" borderId="26" xfId="1" applyNumberFormat="1" applyFont="1" applyBorder="1"/>
    <xf numFmtId="3" fontId="3" fillId="0" borderId="29" xfId="1" applyNumberFormat="1" applyFont="1" applyBorder="1"/>
    <xf numFmtId="0" fontId="3" fillId="0" borderId="30" xfId="1" applyFont="1" applyFill="1" applyBorder="1"/>
    <xf numFmtId="4" fontId="4" fillId="0" borderId="13" xfId="1" applyNumberFormat="1" applyBorder="1"/>
    <xf numFmtId="3" fontId="4" fillId="0" borderId="8" xfId="1" applyNumberFormat="1" applyBorder="1"/>
    <xf numFmtId="3" fontId="4" fillId="0" borderId="7" xfId="1" applyNumberFormat="1" applyBorder="1"/>
    <xf numFmtId="0" fontId="4" fillId="0" borderId="31" xfId="1" applyFill="1" applyBorder="1"/>
    <xf numFmtId="0" fontId="3" fillId="0" borderId="26" xfId="1" applyFont="1" applyBorder="1"/>
    <xf numFmtId="3" fontId="3" fillId="0" borderId="32" xfId="1" applyNumberFormat="1" applyFont="1" applyBorder="1"/>
    <xf numFmtId="0" fontId="3" fillId="0" borderId="33" xfId="1" applyFont="1" applyBorder="1"/>
    <xf numFmtId="3" fontId="4" fillId="0" borderId="2" xfId="1" applyNumberFormat="1" applyBorder="1"/>
    <xf numFmtId="3" fontId="4" fillId="0" borderId="1" xfId="1" applyNumberFormat="1" applyBorder="1"/>
    <xf numFmtId="3" fontId="4" fillId="0" borderId="34" xfId="1" applyNumberFormat="1" applyBorder="1"/>
    <xf numFmtId="0" fontId="4" fillId="0" borderId="35" xfId="1" applyFill="1" applyBorder="1"/>
    <xf numFmtId="4" fontId="4" fillId="0" borderId="36" xfId="1" applyNumberFormat="1" applyBorder="1"/>
    <xf numFmtId="0" fontId="4" fillId="0" borderId="37" xfId="1" applyBorder="1"/>
    <xf numFmtId="4" fontId="4" fillId="0" borderId="36" xfId="1" quotePrefix="1" applyNumberFormat="1" applyBorder="1" applyAlignment="1">
      <alignment horizontal="center"/>
    </xf>
    <xf numFmtId="3" fontId="4" fillId="0" borderId="8" xfId="1" quotePrefix="1" applyNumberFormat="1" applyBorder="1" applyAlignment="1">
      <alignment horizontal="center"/>
    </xf>
    <xf numFmtId="4" fontId="4" fillId="0" borderId="36" xfId="1" applyNumberFormat="1" applyBorder="1" applyAlignment="1">
      <alignment horizontal="center"/>
    </xf>
    <xf numFmtId="3" fontId="4" fillId="0" borderId="7" xfId="1" applyNumberFormat="1" applyBorder="1" applyAlignment="1">
      <alignment horizontal="center"/>
    </xf>
    <xf numFmtId="0" fontId="4" fillId="0" borderId="31" xfId="1" applyBorder="1"/>
    <xf numFmtId="3" fontId="4" fillId="0" borderId="7" xfId="1" quotePrefix="1" applyNumberFormat="1" applyBorder="1" applyAlignment="1">
      <alignment horizontal="center"/>
    </xf>
    <xf numFmtId="4" fontId="4" fillId="0" borderId="36" xfId="1" quotePrefix="1" applyNumberFormat="1" applyBorder="1" applyAlignment="1">
      <alignment horizontal="right"/>
    </xf>
    <xf numFmtId="3" fontId="4" fillId="0" borderId="7" xfId="1" quotePrefix="1" applyNumberFormat="1" applyBorder="1" applyAlignment="1">
      <alignment horizontal="right"/>
    </xf>
    <xf numFmtId="3" fontId="4" fillId="0" borderId="5" xfId="1" applyNumberFormat="1" applyBorder="1"/>
    <xf numFmtId="3" fontId="4" fillId="0" borderId="4" xfId="1" applyNumberFormat="1" applyBorder="1"/>
    <xf numFmtId="0" fontId="4" fillId="0" borderId="38" xfId="1" applyBorder="1"/>
    <xf numFmtId="0" fontId="3" fillId="0" borderId="6" xfId="1" applyFont="1" applyBorder="1" applyAlignment="1">
      <alignment horizontal="center"/>
    </xf>
    <xf numFmtId="0" fontId="3" fillId="0" borderId="39" xfId="1" applyFont="1" applyBorder="1" applyAlignment="1">
      <alignment horizontal="center"/>
    </xf>
    <xf numFmtId="0" fontId="4" fillId="0" borderId="4" xfId="1" applyBorder="1"/>
    <xf numFmtId="0" fontId="4" fillId="0" borderId="1" xfId="1" applyBorder="1"/>
    <xf numFmtId="0" fontId="4" fillId="0" borderId="7" xfId="1" applyBorder="1"/>
    <xf numFmtId="0" fontId="4" fillId="0" borderId="35" xfId="1" applyBorder="1"/>
    <xf numFmtId="2" fontId="4" fillId="0" borderId="13" xfId="1" applyNumberFormat="1" applyBorder="1"/>
    <xf numFmtId="2" fontId="4" fillId="0" borderId="3" xfId="1" applyNumberFormat="1" applyBorder="1"/>
    <xf numFmtId="3" fontId="4" fillId="0" borderId="1" xfId="1" applyNumberFormat="1" applyBorder="1" applyAlignment="1">
      <alignment horizontal="center"/>
    </xf>
    <xf numFmtId="2" fontId="4" fillId="0" borderId="3" xfId="1" applyNumberFormat="1" applyBorder="1" applyAlignment="1">
      <alignment horizontal="center"/>
    </xf>
    <xf numFmtId="0" fontId="4" fillId="0" borderId="30" xfId="1" applyBorder="1"/>
    <xf numFmtId="3" fontId="4" fillId="0" borderId="40" xfId="1" applyNumberFormat="1" applyBorder="1"/>
    <xf numFmtId="2" fontId="4" fillId="0" borderId="14" xfId="1" applyNumberFormat="1" applyBorder="1"/>
    <xf numFmtId="0" fontId="3" fillId="0" borderId="6" xfId="3" applyFont="1" applyBorder="1"/>
    <xf numFmtId="3" fontId="3" fillId="0" borderId="29" xfId="3" applyNumberFormat="1" applyFont="1" applyBorder="1"/>
    <xf numFmtId="3" fontId="3" fillId="0" borderId="26" xfId="3" applyNumberFormat="1" applyFont="1" applyBorder="1"/>
    <xf numFmtId="0" fontId="4" fillId="0" borderId="21" xfId="3" applyFont="1" applyBorder="1"/>
    <xf numFmtId="3" fontId="4" fillId="0" borderId="41" xfId="3" applyNumberFormat="1" applyFont="1" applyBorder="1"/>
    <xf numFmtId="2" fontId="4" fillId="0" borderId="9" xfId="3" applyNumberFormat="1" applyFont="1" applyBorder="1"/>
    <xf numFmtId="0" fontId="3" fillId="0" borderId="26" xfId="3" applyFont="1" applyBorder="1"/>
    <xf numFmtId="3" fontId="4" fillId="0" borderId="41" xfId="3" applyNumberFormat="1" applyBorder="1"/>
    <xf numFmtId="3" fontId="3" fillId="0" borderId="29" xfId="3" applyNumberFormat="1" applyFont="1" applyBorder="1" applyAlignment="1">
      <alignment horizontal="right"/>
    </xf>
    <xf numFmtId="3" fontId="3" fillId="0" borderId="26" xfId="3" applyNumberFormat="1" applyFont="1" applyBorder="1" applyAlignment="1">
      <alignment horizontal="right"/>
    </xf>
    <xf numFmtId="0" fontId="0" fillId="0" borderId="8" xfId="0" quotePrefix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0" xfId="0" applyFont="1"/>
    <xf numFmtId="0" fontId="11" fillId="0" borderId="6" xfId="0" applyFont="1" applyBorder="1"/>
    <xf numFmtId="0" fontId="11" fillId="0" borderId="6" xfId="0" applyFont="1" applyBorder="1" applyAlignment="1">
      <alignment horizontal="center"/>
    </xf>
    <xf numFmtId="0" fontId="10" fillId="0" borderId="27" xfId="0" applyFont="1" applyBorder="1"/>
    <xf numFmtId="3" fontId="10" fillId="0" borderId="34" xfId="0" applyNumberFormat="1" applyFont="1" applyBorder="1"/>
    <xf numFmtId="2" fontId="10" fillId="0" borderId="13" xfId="0" applyNumberFormat="1" applyFont="1" applyBorder="1"/>
    <xf numFmtId="0" fontId="10" fillId="0" borderId="17" xfId="0" applyFont="1" applyBorder="1"/>
    <xf numFmtId="3" fontId="10" fillId="0" borderId="1" xfId="0" applyNumberFormat="1" applyFont="1" applyBorder="1"/>
    <xf numFmtId="2" fontId="10" fillId="0" borderId="3" xfId="0" applyNumberFormat="1" applyFont="1" applyBorder="1"/>
    <xf numFmtId="3" fontId="10" fillId="0" borderId="1" xfId="0" quotePrefix="1" applyNumberFormat="1" applyFont="1" applyBorder="1" applyAlignment="1">
      <alignment horizontal="center"/>
    </xf>
    <xf numFmtId="2" fontId="10" fillId="0" borderId="3" xfId="0" quotePrefix="1" applyNumberFormat="1" applyFont="1" applyBorder="1" applyAlignment="1">
      <alignment horizontal="center"/>
    </xf>
    <xf numFmtId="3" fontId="10" fillId="0" borderId="1" xfId="0" quotePrefix="1" applyNumberFormat="1" applyFont="1" applyBorder="1" applyAlignment="1">
      <alignment horizontal="right"/>
    </xf>
    <xf numFmtId="2" fontId="10" fillId="0" borderId="3" xfId="0" quotePrefix="1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right"/>
    </xf>
    <xf numFmtId="2" fontId="10" fillId="0" borderId="3" xfId="0" applyNumberFormat="1" applyFont="1" applyBorder="1" applyAlignment="1">
      <alignment horizontal="right"/>
    </xf>
    <xf numFmtId="3" fontId="10" fillId="0" borderId="1" xfId="0" quotePrefix="1" applyNumberFormat="1" applyFont="1" applyBorder="1" applyAlignment="1"/>
    <xf numFmtId="2" fontId="10" fillId="0" borderId="3" xfId="0" quotePrefix="1" applyNumberFormat="1" applyFont="1" applyBorder="1" applyAlignment="1"/>
    <xf numFmtId="0" fontId="10" fillId="0" borderId="24" xfId="0" applyFont="1" applyBorder="1"/>
    <xf numFmtId="3" fontId="10" fillId="0" borderId="40" xfId="0" applyNumberFormat="1" applyFont="1" applyBorder="1"/>
    <xf numFmtId="2" fontId="10" fillId="0" borderId="14" xfId="0" applyNumberFormat="1" applyFont="1" applyBorder="1"/>
    <xf numFmtId="0" fontId="11" fillId="0" borderId="6" xfId="3" applyFont="1" applyBorder="1"/>
    <xf numFmtId="3" fontId="11" fillId="0" borderId="25" xfId="3" applyNumberFormat="1" applyFont="1" applyBorder="1"/>
    <xf numFmtId="0" fontId="11" fillId="0" borderId="26" xfId="3" applyFont="1" applyBorder="1"/>
    <xf numFmtId="0" fontId="10" fillId="0" borderId="21" xfId="3" applyFont="1" applyBorder="1"/>
    <xf numFmtId="3" fontId="10" fillId="0" borderId="22" xfId="3" applyNumberFormat="1" applyFont="1" applyBorder="1"/>
    <xf numFmtId="2" fontId="10" fillId="0" borderId="9" xfId="3" applyNumberFormat="1" applyFont="1" applyBorder="1"/>
    <xf numFmtId="3" fontId="10" fillId="0" borderId="41" xfId="3" applyNumberFormat="1" applyFont="1" applyBorder="1"/>
    <xf numFmtId="3" fontId="10" fillId="0" borderId="42" xfId="3" applyNumberFormat="1" applyFont="1" applyBorder="1"/>
    <xf numFmtId="2" fontId="10" fillId="0" borderId="43" xfId="3" applyNumberFormat="1" applyFont="1" applyBorder="1"/>
    <xf numFmtId="3" fontId="11" fillId="0" borderId="29" xfId="3" applyNumberFormat="1" applyFont="1" applyBorder="1"/>
    <xf numFmtId="3" fontId="11" fillId="0" borderId="25" xfId="3" applyNumberFormat="1" applyFont="1" applyBorder="1" applyAlignment="1">
      <alignment horizontal="right"/>
    </xf>
    <xf numFmtId="3" fontId="11" fillId="0" borderId="26" xfId="3" applyNumberFormat="1" applyFont="1" applyBorder="1" applyAlignment="1">
      <alignment horizontal="right"/>
    </xf>
    <xf numFmtId="3" fontId="11" fillId="0" borderId="29" xfId="3" applyNumberFormat="1" applyFont="1" applyBorder="1" applyAlignment="1">
      <alignment horizontal="right"/>
    </xf>
    <xf numFmtId="0" fontId="11" fillId="0" borderId="0" xfId="3" applyFont="1" applyBorder="1"/>
    <xf numFmtId="3" fontId="11" fillId="0" borderId="0" xfId="3" applyNumberFormat="1" applyFont="1" applyBorder="1" applyAlignment="1">
      <alignment horizontal="right"/>
    </xf>
    <xf numFmtId="1" fontId="11" fillId="0" borderId="26" xfId="3" applyNumberFormat="1" applyFont="1" applyBorder="1"/>
    <xf numFmtId="0" fontId="3" fillId="0" borderId="39" xfId="0" applyFont="1" applyBorder="1" applyAlignment="1">
      <alignment horizontal="center"/>
    </xf>
    <xf numFmtId="0" fontId="0" fillId="0" borderId="27" xfId="0" applyBorder="1"/>
    <xf numFmtId="3" fontId="0" fillId="0" borderId="4" xfId="0" quotePrefix="1" applyNumberFormat="1" applyBorder="1" applyAlignment="1">
      <alignment horizontal="right"/>
    </xf>
    <xf numFmtId="4" fontId="0" fillId="0" borderId="36" xfId="0" quotePrefix="1" applyNumberFormat="1" applyBorder="1" applyAlignment="1">
      <alignment horizontal="right"/>
    </xf>
    <xf numFmtId="3" fontId="0" fillId="0" borderId="34" xfId="0" applyNumberFormat="1" applyBorder="1" applyAlignment="1">
      <alignment horizontal="right"/>
    </xf>
    <xf numFmtId="4" fontId="0" fillId="0" borderId="13" xfId="0" quotePrefix="1" applyNumberFormat="1" applyBorder="1" applyAlignment="1">
      <alignment horizontal="right"/>
    </xf>
    <xf numFmtId="3" fontId="0" fillId="0" borderId="44" xfId="0" applyNumberFormat="1" applyBorder="1" applyAlignment="1">
      <alignment horizontal="right"/>
    </xf>
    <xf numFmtId="4" fontId="0" fillId="0" borderId="43" xfId="0" quotePrefix="1" applyNumberFormat="1" applyBorder="1" applyAlignment="1">
      <alignment horizontal="right"/>
    </xf>
    <xf numFmtId="3" fontId="0" fillId="0" borderId="1" xfId="0" applyNumberFormat="1" applyBorder="1" applyAlignment="1">
      <alignment horizontal="right" vertical="center"/>
    </xf>
    <xf numFmtId="4" fontId="0" fillId="0" borderId="3" xfId="0" quotePrefix="1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/>
    </xf>
    <xf numFmtId="4" fontId="0" fillId="0" borderId="3" xfId="0" quotePrefix="1" applyNumberFormat="1" applyBorder="1" applyAlignment="1">
      <alignment horizontal="right"/>
    </xf>
    <xf numFmtId="4" fontId="0" fillId="0" borderId="3" xfId="0" quotePrefix="1" applyNumberFormat="1" applyBorder="1" applyAlignment="1">
      <alignment horizontal="center"/>
    </xf>
    <xf numFmtId="3" fontId="0" fillId="0" borderId="1" xfId="0" quotePrefix="1" applyNumberFormat="1" applyBorder="1" applyAlignment="1">
      <alignment horizontal="right" vertical="center"/>
    </xf>
    <xf numFmtId="3" fontId="0" fillId="0" borderId="40" xfId="0" applyNumberFormat="1" applyBorder="1" applyAlignment="1">
      <alignment horizontal="right"/>
    </xf>
    <xf numFmtId="4" fontId="0" fillId="0" borderId="14" xfId="0" quotePrefix="1" applyNumberFormat="1" applyBorder="1" applyAlignment="1">
      <alignment horizontal="right"/>
    </xf>
    <xf numFmtId="3" fontId="3" fillId="0" borderId="45" xfId="0" applyNumberFormat="1" applyFont="1" applyBorder="1"/>
    <xf numFmtId="3" fontId="3" fillId="0" borderId="29" xfId="0" applyNumberFormat="1" applyFont="1" applyBorder="1"/>
    <xf numFmtId="3" fontId="3" fillId="0" borderId="39" xfId="0" applyNumberFormat="1" applyFont="1" applyBorder="1"/>
    <xf numFmtId="3" fontId="0" fillId="0" borderId="42" xfId="0" applyNumberFormat="1" applyBorder="1"/>
    <xf numFmtId="4" fontId="4" fillId="0" borderId="46" xfId="0" applyNumberFormat="1" applyFont="1" applyBorder="1"/>
    <xf numFmtId="4" fontId="4" fillId="0" borderId="47" xfId="0" applyNumberFormat="1" applyFont="1" applyBorder="1"/>
    <xf numFmtId="3" fontId="4" fillId="0" borderId="42" xfId="0" applyNumberFormat="1" applyFont="1" applyBorder="1"/>
    <xf numFmtId="3" fontId="4" fillId="0" borderId="48" xfId="0" applyNumberFormat="1" applyFont="1" applyBorder="1"/>
    <xf numFmtId="3" fontId="0" fillId="0" borderId="4" xfId="0" applyNumberFormat="1" applyBorder="1"/>
    <xf numFmtId="4" fontId="4" fillId="0" borderId="49" xfId="0" applyNumberFormat="1" applyFont="1" applyBorder="1"/>
    <xf numFmtId="3" fontId="0" fillId="0" borderId="41" xfId="0" applyNumberFormat="1" applyBorder="1"/>
    <xf numFmtId="4" fontId="4" fillId="0" borderId="50" xfId="0" applyNumberFormat="1" applyFont="1" applyBorder="1"/>
    <xf numFmtId="3" fontId="4" fillId="0" borderId="41" xfId="0" applyNumberFormat="1" applyFont="1" applyBorder="1"/>
    <xf numFmtId="3" fontId="4" fillId="0" borderId="29" xfId="0" applyNumberFormat="1" applyFont="1" applyBorder="1"/>
    <xf numFmtId="3" fontId="4" fillId="0" borderId="51" xfId="0" applyNumberFormat="1" applyFont="1" applyBorder="1"/>
    <xf numFmtId="0" fontId="4" fillId="0" borderId="52" xfId="0" applyFont="1" applyBorder="1"/>
    <xf numFmtId="3" fontId="4" fillId="0" borderId="4" xfId="0" applyNumberFormat="1" applyFont="1" applyBorder="1"/>
    <xf numFmtId="3" fontId="4" fillId="0" borderId="23" xfId="0" applyNumberFormat="1" applyFont="1" applyBorder="1"/>
    <xf numFmtId="0" fontId="3" fillId="0" borderId="24" xfId="0" applyFont="1" applyBorder="1"/>
    <xf numFmtId="3" fontId="3" fillId="0" borderId="40" xfId="0" applyNumberFormat="1" applyFont="1" applyBorder="1"/>
    <xf numFmtId="3" fontId="3" fillId="0" borderId="53" xfId="0" applyNumberFormat="1" applyFont="1" applyBorder="1"/>
    <xf numFmtId="3" fontId="3" fillId="0" borderId="28" xfId="0" applyNumberFormat="1" applyFont="1" applyBorder="1"/>
    <xf numFmtId="3" fontId="3" fillId="0" borderId="54" xfId="0" applyNumberFormat="1" applyFont="1" applyBorder="1"/>
    <xf numFmtId="0" fontId="0" fillId="0" borderId="23" xfId="0" applyBorder="1"/>
    <xf numFmtId="0" fontId="0" fillId="0" borderId="18" xfId="0" applyBorder="1"/>
    <xf numFmtId="0" fontId="4" fillId="0" borderId="17" xfId="0" applyFont="1" applyBorder="1"/>
    <xf numFmtId="0" fontId="4" fillId="0" borderId="2" xfId="0" quotePrefix="1" applyFont="1" applyBorder="1" applyAlignment="1">
      <alignment horizontal="right"/>
    </xf>
    <xf numFmtId="0" fontId="4" fillId="0" borderId="2" xfId="0" quotePrefix="1" applyFont="1" applyBorder="1" applyAlignment="1">
      <alignment horizontal="center"/>
    </xf>
    <xf numFmtId="0" fontId="0" fillId="0" borderId="20" xfId="0" applyBorder="1"/>
    <xf numFmtId="0" fontId="4" fillId="0" borderId="20" xfId="0" quotePrefix="1" applyFont="1" applyBorder="1" applyAlignment="1">
      <alignment horizontal="right"/>
    </xf>
    <xf numFmtId="0" fontId="4" fillId="0" borderId="20" xfId="0" quotePrefix="1" applyFont="1" applyBorder="1" applyAlignment="1">
      <alignment horizontal="center"/>
    </xf>
    <xf numFmtId="4" fontId="4" fillId="0" borderId="36" xfId="1" applyNumberFormat="1" applyBorder="1" applyAlignment="1">
      <alignment vertical="center"/>
    </xf>
    <xf numFmtId="0" fontId="0" fillId="0" borderId="0" xfId="0" applyAlignment="1"/>
    <xf numFmtId="0" fontId="0" fillId="0" borderId="38" xfId="0" applyBorder="1" applyAlignment="1"/>
    <xf numFmtId="3" fontId="0" fillId="0" borderId="34" xfId="0" applyNumberFormat="1" applyBorder="1" applyAlignment="1"/>
    <xf numFmtId="4" fontId="0" fillId="0" borderId="13" xfId="0" applyNumberFormat="1" applyBorder="1" applyAlignment="1"/>
    <xf numFmtId="0" fontId="0" fillId="0" borderId="31" xfId="0" applyBorder="1" applyAlignment="1"/>
    <xf numFmtId="3" fontId="0" fillId="0" borderId="1" xfId="0" applyNumberFormat="1" applyBorder="1" applyAlignment="1"/>
    <xf numFmtId="4" fontId="0" fillId="0" borderId="36" xfId="0" applyNumberFormat="1" applyBorder="1" applyAlignment="1"/>
    <xf numFmtId="3" fontId="0" fillId="0" borderId="1" xfId="0" applyNumberFormat="1" applyBorder="1" applyAlignment="1">
      <alignment horizontal="center"/>
    </xf>
    <xf numFmtId="4" fontId="0" fillId="0" borderId="36" xfId="0" applyNumberFormat="1" applyBorder="1" applyAlignment="1">
      <alignment horizontal="center"/>
    </xf>
    <xf numFmtId="0" fontId="0" fillId="0" borderId="37" xfId="0" applyBorder="1" applyAlignment="1"/>
    <xf numFmtId="3" fontId="0" fillId="0" borderId="1" xfId="0" quotePrefix="1" applyNumberFormat="1" applyBorder="1" applyAlignment="1">
      <alignment horizontal="center"/>
    </xf>
    <xf numFmtId="3" fontId="0" fillId="0" borderId="55" xfId="0" applyNumberFormat="1" applyBorder="1" applyAlignment="1"/>
    <xf numFmtId="4" fontId="0" fillId="0" borderId="56" xfId="0" applyNumberFormat="1" applyBorder="1" applyAlignment="1"/>
    <xf numFmtId="0" fontId="3" fillId="0" borderId="6" xfId="0" applyFont="1" applyBorder="1" applyAlignment="1"/>
    <xf numFmtId="3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/>
    <xf numFmtId="0" fontId="0" fillId="0" borderId="57" xfId="0" applyBorder="1" applyAlignment="1"/>
    <xf numFmtId="3" fontId="0" fillId="0" borderId="42" xfId="0" applyNumberFormat="1" applyBorder="1" applyAlignment="1"/>
    <xf numFmtId="4" fontId="0" fillId="0" borderId="43" xfId="0" applyNumberFormat="1" applyBorder="1" applyAlignment="1"/>
    <xf numFmtId="0" fontId="3" fillId="0" borderId="33" xfId="0" applyFont="1" applyBorder="1" applyAlignment="1"/>
    <xf numFmtId="3" fontId="0" fillId="0" borderId="4" xfId="0" applyNumberFormat="1" applyBorder="1" applyAlignment="1"/>
    <xf numFmtId="4" fontId="0" fillId="0" borderId="9" xfId="0" applyNumberFormat="1" applyBorder="1" applyAlignment="1"/>
    <xf numFmtId="4" fontId="3" fillId="0" borderId="6" xfId="0" applyNumberFormat="1" applyFont="1" applyBorder="1" applyAlignment="1"/>
    <xf numFmtId="3" fontId="0" fillId="0" borderId="41" xfId="0" applyNumberFormat="1" applyBorder="1" applyAlignment="1"/>
    <xf numFmtId="0" fontId="13" fillId="0" borderId="6" xfId="0" applyFont="1" applyBorder="1" applyAlignment="1">
      <alignment horizontal="center"/>
    </xf>
    <xf numFmtId="0" fontId="0" fillId="0" borderId="38" xfId="0" applyBorder="1"/>
    <xf numFmtId="0" fontId="0" fillId="0" borderId="34" xfId="0" applyBorder="1"/>
    <xf numFmtId="2" fontId="0" fillId="0" borderId="13" xfId="0" applyNumberFormat="1" applyBorder="1"/>
    <xf numFmtId="0" fontId="0" fillId="0" borderId="31" xfId="0" applyBorder="1"/>
    <xf numFmtId="2" fontId="0" fillId="0" borderId="3" xfId="0" applyNumberFormat="1" applyBorder="1"/>
    <xf numFmtId="0" fontId="0" fillId="0" borderId="1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37" xfId="0" applyBorder="1"/>
    <xf numFmtId="0" fontId="0" fillId="0" borderId="1" xfId="0" quotePrefix="1" applyBorder="1" applyAlignment="1">
      <alignment horizontal="center"/>
    </xf>
    <xf numFmtId="2" fontId="0" fillId="0" borderId="3" xfId="0" quotePrefix="1" applyNumberFormat="1" applyBorder="1" applyAlignment="1">
      <alignment horizontal="center"/>
    </xf>
    <xf numFmtId="0" fontId="0" fillId="0" borderId="1" xfId="0" quotePrefix="1" applyBorder="1" applyAlignment="1">
      <alignment horizontal="right"/>
    </xf>
    <xf numFmtId="2" fontId="0" fillId="0" borderId="3" xfId="0" quotePrefix="1" applyNumberFormat="1" applyBorder="1" applyAlignment="1">
      <alignment horizontal="right"/>
    </xf>
    <xf numFmtId="0" fontId="0" fillId="0" borderId="40" xfId="0" applyBorder="1"/>
    <xf numFmtId="2" fontId="0" fillId="0" borderId="14" xfId="0" applyNumberFormat="1" applyBorder="1"/>
    <xf numFmtId="1" fontId="3" fillId="0" borderId="6" xfId="0" applyNumberFormat="1" applyFont="1" applyBorder="1" applyAlignment="1">
      <alignment horizontal="center"/>
    </xf>
    <xf numFmtId="2" fontId="4" fillId="0" borderId="36" xfId="1" applyNumberFormat="1" applyBorder="1"/>
    <xf numFmtId="4" fontId="4" fillId="0" borderId="3" xfId="1" applyNumberFormat="1" applyBorder="1"/>
    <xf numFmtId="3" fontId="4" fillId="0" borderId="1" xfId="1" applyNumberFormat="1" applyBorder="1" applyAlignment="1">
      <alignment vertical="center"/>
    </xf>
    <xf numFmtId="4" fontId="4" fillId="0" borderId="3" xfId="1" applyNumberFormat="1" applyBorder="1" applyAlignment="1">
      <alignment vertical="center"/>
    </xf>
    <xf numFmtId="3" fontId="4" fillId="0" borderId="1" xfId="1" applyNumberFormat="1" applyBorder="1" applyAlignment="1">
      <alignment horizontal="center" vertical="center"/>
    </xf>
    <xf numFmtId="4" fontId="4" fillId="0" borderId="3" xfId="1" applyNumberFormat="1" applyBorder="1" applyAlignment="1">
      <alignment horizontal="center" vertical="center"/>
    </xf>
    <xf numFmtId="3" fontId="4" fillId="0" borderId="1" xfId="1" quotePrefix="1" applyNumberFormat="1" applyBorder="1" applyAlignment="1">
      <alignment horizontal="center"/>
    </xf>
    <xf numFmtId="3" fontId="4" fillId="0" borderId="3" xfId="1" quotePrefix="1" applyNumberFormat="1" applyBorder="1" applyAlignment="1">
      <alignment horizontal="center"/>
    </xf>
    <xf numFmtId="3" fontId="4" fillId="0" borderId="1" xfId="1" quotePrefix="1" applyNumberFormat="1" applyBorder="1" applyAlignment="1">
      <alignment horizontal="right"/>
    </xf>
    <xf numFmtId="4" fontId="4" fillId="0" borderId="36" xfId="1" applyNumberFormat="1" applyBorder="1" applyAlignment="1">
      <alignment horizontal="right" vertical="center"/>
    </xf>
    <xf numFmtId="4" fontId="4" fillId="0" borderId="3" xfId="1" applyNumberFormat="1" applyBorder="1" applyAlignment="1">
      <alignment horizontal="right"/>
    </xf>
    <xf numFmtId="0" fontId="4" fillId="0" borderId="57" xfId="1" applyBorder="1"/>
    <xf numFmtId="4" fontId="4" fillId="0" borderId="14" xfId="1" applyNumberFormat="1" applyBorder="1"/>
    <xf numFmtId="3" fontId="4" fillId="0" borderId="22" xfId="3" applyNumberFormat="1" applyFont="1" applyBorder="1"/>
    <xf numFmtId="2" fontId="4" fillId="0" borderId="58" xfId="3" applyNumberFormat="1" applyFont="1" applyBorder="1"/>
    <xf numFmtId="3" fontId="4" fillId="0" borderId="58" xfId="3" applyNumberFormat="1" applyFont="1" applyBorder="1"/>
    <xf numFmtId="3" fontId="3" fillId="0" borderId="25" xfId="3" applyNumberFormat="1" applyFont="1" applyBorder="1"/>
    <xf numFmtId="0" fontId="3" fillId="0" borderId="32" xfId="3" applyFont="1" applyBorder="1"/>
    <xf numFmtId="3" fontId="4" fillId="0" borderId="22" xfId="3" applyNumberFormat="1" applyBorder="1"/>
    <xf numFmtId="3" fontId="4" fillId="0" borderId="58" xfId="3" applyNumberFormat="1" applyBorder="1"/>
    <xf numFmtId="3" fontId="3" fillId="0" borderId="25" xfId="3" applyNumberFormat="1" applyFont="1" applyBorder="1" applyAlignment="1">
      <alignment horizontal="right"/>
    </xf>
    <xf numFmtId="3" fontId="3" fillId="0" borderId="32" xfId="3" applyNumberFormat="1" applyFont="1" applyBorder="1" applyAlignment="1">
      <alignment horizontal="right"/>
    </xf>
    <xf numFmtId="0" fontId="4" fillId="0" borderId="3" xfId="1" applyBorder="1" applyAlignment="1">
      <alignment vertical="center"/>
    </xf>
    <xf numFmtId="0" fontId="4" fillId="0" borderId="8" xfId="1" quotePrefix="1" applyBorder="1" applyAlignment="1">
      <alignment horizontal="center"/>
    </xf>
    <xf numFmtId="0" fontId="4" fillId="0" borderId="36" xfId="1" applyBorder="1" applyAlignment="1">
      <alignment vertical="center"/>
    </xf>
    <xf numFmtId="0" fontId="4" fillId="0" borderId="15" xfId="1" applyBorder="1" applyAlignment="1">
      <alignment horizontal="center"/>
    </xf>
    <xf numFmtId="0" fontId="4" fillId="0" borderId="5" xfId="1" applyBorder="1" applyAlignment="1">
      <alignment horizontal="center"/>
    </xf>
    <xf numFmtId="0" fontId="4" fillId="0" borderId="10" xfId="1" applyBorder="1" applyAlignment="1">
      <alignment horizontal="center"/>
    </xf>
    <xf numFmtId="0" fontId="4" fillId="0" borderId="13" xfId="1" applyBorder="1" applyAlignment="1">
      <alignment horizontal="center"/>
    </xf>
    <xf numFmtId="0" fontId="4" fillId="0" borderId="2" xfId="1" applyBorder="1" applyAlignment="1">
      <alignment horizontal="center"/>
    </xf>
    <xf numFmtId="0" fontId="4" fillId="0" borderId="11" xfId="1" applyBorder="1" applyAlignment="1">
      <alignment horizontal="center"/>
    </xf>
    <xf numFmtId="0" fontId="4" fillId="0" borderId="3" xfId="1" applyBorder="1" applyAlignment="1">
      <alignment horizontal="center"/>
    </xf>
    <xf numFmtId="0" fontId="4" fillId="0" borderId="8" xfId="1" applyBorder="1" applyAlignment="1">
      <alignment horizontal="center"/>
    </xf>
    <xf numFmtId="0" fontId="4" fillId="0" borderId="12" xfId="1" applyBorder="1" applyAlignment="1">
      <alignment horizontal="center"/>
    </xf>
    <xf numFmtId="0" fontId="14" fillId="0" borderId="49" xfId="1" applyFont="1" applyBorder="1" applyAlignment="1">
      <alignment wrapText="1"/>
    </xf>
    <xf numFmtId="0" fontId="14" fillId="0" borderId="0" xfId="1" applyFont="1" applyBorder="1" applyAlignment="1">
      <alignment wrapText="1"/>
    </xf>
    <xf numFmtId="0" fontId="14" fillId="0" borderId="0" xfId="1" applyFont="1" applyBorder="1" applyAlignment="1">
      <alignment horizontal="right" wrapText="1"/>
    </xf>
    <xf numFmtId="0" fontId="15" fillId="0" borderId="2" xfId="1" applyFont="1" applyBorder="1" applyAlignment="1">
      <alignment horizontal="center" wrapText="1"/>
    </xf>
    <xf numFmtId="0" fontId="14" fillId="0" borderId="2" xfId="1" applyFont="1" applyBorder="1" applyAlignment="1">
      <alignment wrapText="1"/>
    </xf>
    <xf numFmtId="3" fontId="14" fillId="0" borderId="2" xfId="1" applyNumberFormat="1" applyFont="1" applyBorder="1" applyAlignment="1">
      <alignment horizontal="right" wrapText="1"/>
    </xf>
    <xf numFmtId="2" fontId="14" fillId="0" borderId="2" xfId="1" applyNumberFormat="1" applyFont="1" applyBorder="1" applyAlignment="1">
      <alignment horizontal="right" wrapText="1"/>
    </xf>
    <xf numFmtId="0" fontId="14" fillId="0" borderId="2" xfId="1" applyFont="1" applyBorder="1" applyAlignment="1">
      <alignment horizontal="center" wrapText="1"/>
    </xf>
    <xf numFmtId="0" fontId="14" fillId="0" borderId="2" xfId="1" applyFont="1" applyBorder="1" applyAlignment="1">
      <alignment horizontal="right" wrapText="1"/>
    </xf>
    <xf numFmtId="0" fontId="15" fillId="0" borderId="2" xfId="1" applyFont="1" applyBorder="1" applyAlignment="1">
      <alignment wrapText="1"/>
    </xf>
    <xf numFmtId="3" fontId="15" fillId="0" borderId="2" xfId="1" applyNumberFormat="1" applyFont="1" applyBorder="1" applyAlignment="1">
      <alignment wrapText="1"/>
    </xf>
    <xf numFmtId="4" fontId="14" fillId="0" borderId="2" xfId="1" applyNumberFormat="1" applyFont="1" applyBorder="1" applyAlignment="1">
      <alignment horizontal="right" wrapText="1"/>
    </xf>
    <xf numFmtId="3" fontId="15" fillId="0" borderId="0" xfId="1" applyNumberFormat="1" applyFont="1" applyBorder="1" applyAlignment="1">
      <alignment horizontal="right" wrapText="1"/>
    </xf>
    <xf numFmtId="3" fontId="15" fillId="0" borderId="58" xfId="1" applyNumberFormat="1" applyFont="1" applyBorder="1" applyAlignment="1">
      <alignment horizontal="right" wrapText="1"/>
    </xf>
    <xf numFmtId="3" fontId="15" fillId="0" borderId="5" xfId="1" applyNumberFormat="1" applyFont="1" applyBorder="1" applyAlignment="1">
      <alignment horizontal="right" wrapText="1"/>
    </xf>
    <xf numFmtId="0" fontId="0" fillId="0" borderId="2" xfId="0" quotePrefix="1" applyBorder="1" applyAlignment="1">
      <alignment horizontal="center"/>
    </xf>
    <xf numFmtId="0" fontId="0" fillId="0" borderId="15" xfId="0" quotePrefix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12" xfId="0" quotePrefix="1" applyBorder="1" applyAlignment="1">
      <alignment horizontal="center"/>
    </xf>
    <xf numFmtId="0" fontId="3" fillId="0" borderId="27" xfId="0" applyFont="1" applyBorder="1"/>
    <xf numFmtId="0" fontId="3" fillId="0" borderId="3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9" xfId="0" applyFont="1" applyBorder="1"/>
    <xf numFmtId="0" fontId="3" fillId="0" borderId="33" xfId="0" applyFont="1" applyBorder="1"/>
    <xf numFmtId="3" fontId="0" fillId="0" borderId="1" xfId="0" applyNumberFormat="1" applyBorder="1"/>
    <xf numFmtId="3" fontId="0" fillId="0" borderId="34" xfId="0" applyNumberFormat="1" applyBorder="1"/>
    <xf numFmtId="3" fontId="0" fillId="0" borderId="3" xfId="0" quotePrefix="1" applyNumberFormat="1" applyBorder="1" applyAlignment="1">
      <alignment horizontal="center"/>
    </xf>
    <xf numFmtId="3" fontId="0" fillId="0" borderId="20" xfId="0" quotePrefix="1" applyNumberFormat="1" applyBorder="1" applyAlignment="1">
      <alignment horizontal="center"/>
    </xf>
    <xf numFmtId="3" fontId="0" fillId="0" borderId="59" xfId="0" applyNumberFormat="1" applyBorder="1"/>
    <xf numFmtId="2" fontId="0" fillId="0" borderId="5" xfId="0" applyNumberFormat="1" applyBorder="1"/>
    <xf numFmtId="3" fontId="0" fillId="0" borderId="60" xfId="0" applyNumberFormat="1" applyBorder="1"/>
    <xf numFmtId="0" fontId="0" fillId="0" borderId="61" xfId="0" applyBorder="1"/>
    <xf numFmtId="3" fontId="0" fillId="0" borderId="40" xfId="0" applyNumberFormat="1" applyBorder="1"/>
    <xf numFmtId="1" fontId="3" fillId="0" borderId="6" xfId="0" applyNumberFormat="1" applyFont="1" applyBorder="1"/>
    <xf numFmtId="0" fontId="4" fillId="0" borderId="0" xfId="3"/>
    <xf numFmtId="3" fontId="16" fillId="0" borderId="22" xfId="3" applyNumberFormat="1" applyFont="1" applyBorder="1"/>
    <xf numFmtId="2" fontId="16" fillId="0" borderId="58" xfId="3" applyNumberFormat="1" applyFont="1" applyBorder="1"/>
    <xf numFmtId="0" fontId="4" fillId="0" borderId="62" xfId="1" applyBorder="1" applyAlignment="1">
      <alignment horizontal="right" vertical="center"/>
    </xf>
    <xf numFmtId="0" fontId="4" fillId="0" borderId="9" xfId="1" applyBorder="1" applyAlignment="1">
      <alignment vertical="center"/>
    </xf>
    <xf numFmtId="0" fontId="4" fillId="0" borderId="14" xfId="1" applyBorder="1"/>
    <xf numFmtId="0" fontId="3" fillId="0" borderId="63" xfId="1" applyFont="1" applyBorder="1" applyAlignment="1">
      <alignment horizontal="center" vertical="center"/>
    </xf>
    <xf numFmtId="0" fontId="3" fillId="0" borderId="64" xfId="1" applyFont="1" applyBorder="1" applyAlignment="1">
      <alignment horizontal="center" vertical="center"/>
    </xf>
    <xf numFmtId="0" fontId="3" fillId="0" borderId="64" xfId="1" quotePrefix="1" applyFont="1" applyBorder="1" applyAlignment="1">
      <alignment horizontal="center" vertical="center"/>
    </xf>
    <xf numFmtId="0" fontId="4" fillId="0" borderId="0" xfId="1" applyAlignment="1">
      <alignment vertical="center"/>
    </xf>
    <xf numFmtId="0" fontId="4" fillId="0" borderId="65" xfId="1" applyBorder="1" applyAlignment="1">
      <alignment vertical="center"/>
    </xf>
    <xf numFmtId="0" fontId="4" fillId="0" borderId="66" xfId="1" applyBorder="1" applyAlignment="1">
      <alignment horizontal="center" vertical="center"/>
    </xf>
    <xf numFmtId="0" fontId="4" fillId="0" borderId="67" xfId="1" applyBorder="1" applyAlignment="1">
      <alignment horizontal="center" vertical="center"/>
    </xf>
    <xf numFmtId="0" fontId="4" fillId="0" borderId="68" xfId="1" applyBorder="1" applyAlignment="1">
      <alignment horizontal="center" vertical="center"/>
    </xf>
    <xf numFmtId="0" fontId="4" fillId="0" borderId="69" xfId="1" applyBorder="1" applyAlignment="1">
      <alignment vertical="center"/>
    </xf>
    <xf numFmtId="0" fontId="4" fillId="0" borderId="70" xfId="1" applyBorder="1" applyAlignment="1">
      <alignment horizontal="center" vertical="center"/>
    </xf>
    <xf numFmtId="0" fontId="4" fillId="0" borderId="2" xfId="1" applyBorder="1" applyAlignment="1">
      <alignment horizontal="center" vertical="center"/>
    </xf>
    <xf numFmtId="0" fontId="4" fillId="0" borderId="71" xfId="1" applyBorder="1" applyAlignment="1">
      <alignment horizontal="center" vertical="center"/>
    </xf>
    <xf numFmtId="0" fontId="4" fillId="0" borderId="71" xfId="1" quotePrefix="1" applyBorder="1" applyAlignment="1">
      <alignment horizontal="center" vertical="center"/>
    </xf>
    <xf numFmtId="0" fontId="4" fillId="0" borderId="72" xfId="1" applyBorder="1" applyAlignment="1">
      <alignment vertical="center"/>
    </xf>
    <xf numFmtId="0" fontId="4" fillId="0" borderId="73" xfId="1" applyBorder="1" applyAlignment="1">
      <alignment horizontal="center" vertical="center"/>
    </xf>
    <xf numFmtId="0" fontId="4" fillId="0" borderId="74" xfId="1" quotePrefix="1" applyBorder="1" applyAlignment="1">
      <alignment horizontal="center" vertical="center"/>
    </xf>
    <xf numFmtId="0" fontId="4" fillId="0" borderId="75" xfId="1" applyBorder="1" applyAlignment="1">
      <alignment horizontal="center" vertical="center"/>
    </xf>
    <xf numFmtId="0" fontId="3" fillId="0" borderId="63" xfId="1" applyFont="1" applyBorder="1" applyAlignment="1">
      <alignment vertical="center"/>
    </xf>
    <xf numFmtId="0" fontId="3" fillId="0" borderId="76" xfId="1" applyFont="1" applyBorder="1" applyAlignment="1">
      <alignment horizontal="center" vertical="center"/>
    </xf>
    <xf numFmtId="0" fontId="3" fillId="0" borderId="63" xfId="1" quotePrefix="1" applyFont="1" applyBorder="1" applyAlignment="1">
      <alignment horizontal="center" vertical="center"/>
    </xf>
    <xf numFmtId="0" fontId="4" fillId="0" borderId="70" xfId="1" quotePrefix="1" applyBorder="1" applyAlignment="1">
      <alignment horizontal="center" vertical="center"/>
    </xf>
    <xf numFmtId="0" fontId="4" fillId="0" borderId="2" xfId="1" quotePrefix="1" applyBorder="1" applyAlignment="1">
      <alignment horizontal="center" vertical="center"/>
    </xf>
    <xf numFmtId="0" fontId="20" fillId="2" borderId="0" xfId="2" applyFont="1" applyFill="1" applyBorder="1"/>
    <xf numFmtId="0" fontId="20" fillId="2" borderId="0" xfId="2" applyFont="1" applyFill="1" applyBorder="1" applyAlignment="1">
      <alignment horizontal="center"/>
    </xf>
    <xf numFmtId="0" fontId="21" fillId="2" borderId="26" xfId="2" applyFont="1" applyFill="1" applyBorder="1" applyAlignment="1">
      <alignment horizontal="center" wrapText="1"/>
    </xf>
    <xf numFmtId="9" fontId="21" fillId="2" borderId="32" xfId="2" applyNumberFormat="1" applyFont="1" applyFill="1" applyBorder="1" applyAlignment="1">
      <alignment horizontal="right" wrapText="1" indent="2"/>
    </xf>
    <xf numFmtId="3" fontId="21" fillId="2" borderId="32" xfId="2" applyNumberFormat="1" applyFont="1" applyFill="1" applyBorder="1" applyAlignment="1">
      <alignment wrapText="1"/>
    </xf>
    <xf numFmtId="0" fontId="21" fillId="2" borderId="32" xfId="2" applyFont="1" applyFill="1" applyBorder="1" applyAlignment="1">
      <alignment horizontal="center" wrapText="1"/>
    </xf>
    <xf numFmtId="9" fontId="21" fillId="2" borderId="32" xfId="2" applyNumberFormat="1" applyFont="1" applyFill="1" applyBorder="1" applyAlignment="1">
      <alignment horizontal="center" wrapText="1"/>
    </xf>
    <xf numFmtId="3" fontId="21" fillId="2" borderId="25" xfId="2" applyNumberFormat="1" applyFont="1" applyFill="1" applyBorder="1" applyAlignment="1">
      <alignment wrapText="1"/>
    </xf>
    <xf numFmtId="3" fontId="21" fillId="2" borderId="29" xfId="2" applyNumberFormat="1" applyFont="1" applyFill="1" applyBorder="1" applyAlignment="1">
      <alignment wrapText="1"/>
    </xf>
    <xf numFmtId="0" fontId="21" fillId="2" borderId="33" xfId="2" applyFont="1" applyFill="1" applyBorder="1" applyAlignment="1">
      <alignment vertical="center" wrapText="1"/>
    </xf>
    <xf numFmtId="0" fontId="20" fillId="2" borderId="3" xfId="2" applyFont="1" applyFill="1" applyBorder="1"/>
    <xf numFmtId="10" fontId="20" fillId="2" borderId="2" xfId="2" applyNumberFormat="1" applyFont="1" applyFill="1" applyBorder="1" applyAlignment="1">
      <alignment wrapText="1"/>
    </xf>
    <xf numFmtId="3" fontId="20" fillId="2" borderId="2" xfId="2" applyNumberFormat="1" applyFont="1" applyFill="1" applyBorder="1" applyAlignment="1">
      <alignment wrapText="1"/>
    </xf>
    <xf numFmtId="0" fontId="20" fillId="2" borderId="2" xfId="2" applyFont="1" applyFill="1" applyBorder="1"/>
    <xf numFmtId="10" fontId="20" fillId="2" borderId="5" xfId="2" applyNumberFormat="1" applyFont="1" applyFill="1" applyBorder="1"/>
    <xf numFmtId="3" fontId="20" fillId="2" borderId="18" xfId="2" applyNumberFormat="1" applyFont="1" applyFill="1" applyBorder="1"/>
    <xf numFmtId="3" fontId="20" fillId="2" borderId="1" xfId="2" applyNumberFormat="1" applyFont="1" applyFill="1" applyBorder="1"/>
    <xf numFmtId="0" fontId="20" fillId="2" borderId="31" xfId="2" applyFont="1" applyFill="1" applyBorder="1"/>
    <xf numFmtId="0" fontId="20" fillId="2" borderId="36" xfId="2" applyFont="1" applyFill="1" applyBorder="1"/>
    <xf numFmtId="10" fontId="20" fillId="2" borderId="5" xfId="2" applyNumberFormat="1" applyFont="1" applyFill="1" applyBorder="1" applyAlignment="1">
      <alignment wrapText="1"/>
    </xf>
    <xf numFmtId="3" fontId="20" fillId="2" borderId="5" xfId="2" applyNumberFormat="1" applyFont="1" applyFill="1" applyBorder="1" applyAlignment="1">
      <alignment wrapText="1"/>
    </xf>
    <xf numFmtId="0" fontId="20" fillId="2" borderId="5" xfId="2" applyFont="1" applyFill="1" applyBorder="1"/>
    <xf numFmtId="3" fontId="20" fillId="2" borderId="23" xfId="2" applyNumberFormat="1" applyFont="1" applyFill="1" applyBorder="1"/>
    <xf numFmtId="3" fontId="20" fillId="2" borderId="4" xfId="2" applyNumberFormat="1" applyFont="1" applyFill="1" applyBorder="1"/>
    <xf numFmtId="0" fontId="20" fillId="2" borderId="38" xfId="2" applyFont="1" applyFill="1" applyBorder="1"/>
    <xf numFmtId="3" fontId="20" fillId="2" borderId="15" xfId="2" applyNumberFormat="1" applyFont="1" applyFill="1" applyBorder="1" applyAlignment="1">
      <alignment wrapText="1"/>
    </xf>
    <xf numFmtId="10" fontId="20" fillId="2" borderId="8" xfId="2" applyNumberFormat="1" applyFont="1" applyFill="1" applyBorder="1" applyAlignment="1">
      <alignment wrapText="1"/>
    </xf>
    <xf numFmtId="3" fontId="20" fillId="2" borderId="8" xfId="2" applyNumberFormat="1" applyFont="1" applyFill="1" applyBorder="1" applyAlignment="1">
      <alignment wrapText="1"/>
    </xf>
    <xf numFmtId="0" fontId="20" fillId="2" borderId="8" xfId="2" applyFont="1" applyFill="1" applyBorder="1" applyAlignment="1">
      <alignment horizontal="left" wrapText="1" indent="2"/>
    </xf>
    <xf numFmtId="10" fontId="20" fillId="2" borderId="8" xfId="2" applyNumberFormat="1" applyFont="1" applyFill="1" applyBorder="1" applyAlignment="1">
      <alignment horizontal="center" wrapText="1"/>
    </xf>
    <xf numFmtId="0" fontId="20" fillId="2" borderId="20" xfId="2" applyFont="1" applyFill="1" applyBorder="1" applyAlignment="1">
      <alignment wrapText="1"/>
    </xf>
    <xf numFmtId="0" fontId="21" fillId="2" borderId="15" xfId="2" applyFont="1" applyFill="1" applyBorder="1" applyAlignment="1">
      <alignment horizontal="center" wrapText="1"/>
    </xf>
    <xf numFmtId="0" fontId="20" fillId="2" borderId="8" xfId="2" applyFont="1" applyFill="1" applyBorder="1" applyAlignment="1">
      <alignment horizontal="right" wrapText="1" indent="2"/>
    </xf>
    <xf numFmtId="0" fontId="20" fillId="2" borderId="7" xfId="2" applyFont="1" applyFill="1" applyBorder="1" applyAlignment="1">
      <alignment horizontal="right" wrapText="1" indent="2"/>
    </xf>
    <xf numFmtId="0" fontId="21" fillId="2" borderId="37" xfId="2" applyFont="1" applyFill="1" applyBorder="1" applyAlignment="1">
      <alignment vertical="center" wrapText="1"/>
    </xf>
    <xf numFmtId="3" fontId="20" fillId="2" borderId="3" xfId="2" applyNumberFormat="1" applyFont="1" applyFill="1" applyBorder="1" applyAlignment="1">
      <alignment wrapText="1"/>
    </xf>
    <xf numFmtId="0" fontId="20" fillId="2" borderId="2" xfId="2" applyFont="1" applyFill="1" applyBorder="1" applyAlignment="1">
      <alignment horizontal="left" wrapText="1" indent="2"/>
    </xf>
    <xf numFmtId="10" fontId="20" fillId="2" borderId="2" xfId="2" applyNumberFormat="1" applyFont="1" applyFill="1" applyBorder="1" applyAlignment="1">
      <alignment horizontal="center" wrapText="1"/>
    </xf>
    <xf numFmtId="3" fontId="20" fillId="2" borderId="18" xfId="2" applyNumberFormat="1" applyFont="1" applyFill="1" applyBorder="1" applyAlignment="1">
      <alignment wrapText="1"/>
    </xf>
    <xf numFmtId="0" fontId="21" fillId="2" borderId="3" xfId="2" applyFont="1" applyFill="1" applyBorder="1" applyAlignment="1">
      <alignment horizontal="center" wrapText="1"/>
    </xf>
    <xf numFmtId="0" fontId="20" fillId="2" borderId="2" xfId="2" applyFont="1" applyFill="1" applyBorder="1" applyAlignment="1">
      <alignment horizontal="right" wrapText="1" indent="2"/>
    </xf>
    <xf numFmtId="0" fontId="20" fillId="2" borderId="1" xfId="2" applyFont="1" applyFill="1" applyBorder="1" applyAlignment="1">
      <alignment horizontal="right" wrapText="1" indent="2"/>
    </xf>
    <xf numFmtId="0" fontId="21" fillId="2" borderId="31" xfId="2" applyFont="1" applyFill="1" applyBorder="1" applyAlignment="1">
      <alignment vertical="center" wrapText="1"/>
    </xf>
    <xf numFmtId="0" fontId="20" fillId="2" borderId="18" xfId="2" applyFont="1" applyFill="1" applyBorder="1" applyAlignment="1">
      <alignment wrapText="1"/>
    </xf>
    <xf numFmtId="0" fontId="20" fillId="2" borderId="1" xfId="2" applyFont="1" applyFill="1" applyBorder="1" applyAlignment="1">
      <alignment horizontal="right" wrapText="1"/>
    </xf>
    <xf numFmtId="10" fontId="22" fillId="2" borderId="2" xfId="2" applyNumberFormat="1" applyFont="1" applyFill="1" applyBorder="1" applyAlignment="1">
      <alignment wrapText="1"/>
    </xf>
    <xf numFmtId="3" fontId="22" fillId="2" borderId="2" xfId="2" applyNumberFormat="1" applyFont="1" applyFill="1" applyBorder="1" applyAlignment="1">
      <alignment wrapText="1"/>
    </xf>
    <xf numFmtId="3" fontId="20" fillId="2" borderId="1" xfId="2" applyNumberFormat="1" applyFont="1" applyFill="1" applyBorder="1" applyAlignment="1">
      <alignment horizontal="right" wrapText="1"/>
    </xf>
    <xf numFmtId="0" fontId="20" fillId="2" borderId="2" xfId="2" applyFont="1" applyFill="1" applyBorder="1" applyAlignment="1">
      <alignment horizontal="center" wrapText="1"/>
    </xf>
    <xf numFmtId="0" fontId="20" fillId="2" borderId="3" xfId="2" applyFont="1" applyFill="1" applyBorder="1" applyAlignment="1">
      <alignment horizontal="center" wrapText="1"/>
    </xf>
    <xf numFmtId="3" fontId="22" fillId="2" borderId="5" xfId="2" applyNumberFormat="1" applyFont="1" applyFill="1" applyBorder="1" applyAlignment="1">
      <alignment wrapText="1"/>
    </xf>
    <xf numFmtId="0" fontId="20" fillId="2" borderId="5" xfId="2" applyFont="1" applyFill="1" applyBorder="1" applyAlignment="1">
      <alignment horizontal="center" wrapText="1"/>
    </xf>
    <xf numFmtId="10" fontId="20" fillId="2" borderId="5" xfId="2" applyNumberFormat="1" applyFont="1" applyFill="1" applyBorder="1" applyAlignment="1">
      <alignment horizontal="center" wrapText="1"/>
    </xf>
    <xf numFmtId="3" fontId="20" fillId="2" borderId="23" xfId="2" applyNumberFormat="1" applyFont="1" applyFill="1" applyBorder="1" applyAlignment="1">
      <alignment wrapText="1"/>
    </xf>
    <xf numFmtId="0" fontId="20" fillId="2" borderId="36" xfId="2" applyFont="1" applyFill="1" applyBorder="1" applyAlignment="1">
      <alignment horizontal="center" wrapText="1"/>
    </xf>
    <xf numFmtId="3" fontId="20" fillId="2" borderId="4" xfId="2" applyNumberFormat="1" applyFont="1" applyFill="1" applyBorder="1" applyAlignment="1">
      <alignment horizontal="right" wrapText="1"/>
    </xf>
    <xf numFmtId="0" fontId="21" fillId="2" borderId="38" xfId="2" applyFont="1" applyFill="1" applyBorder="1" applyAlignment="1">
      <alignment vertical="center" wrapText="1"/>
    </xf>
    <xf numFmtId="0" fontId="21" fillId="2" borderId="6" xfId="2" applyFont="1" applyFill="1" applyBorder="1" applyAlignment="1">
      <alignment vertical="center" wrapText="1"/>
    </xf>
    <xf numFmtId="0" fontId="21" fillId="2" borderId="39" xfId="2" applyFont="1" applyFill="1" applyBorder="1" applyAlignment="1">
      <alignment horizontal="center" vertical="center" wrapText="1"/>
    </xf>
    <xf numFmtId="0" fontId="21" fillId="2" borderId="0" xfId="2" applyFont="1" applyFill="1" applyBorder="1" applyAlignment="1">
      <alignment horizontal="center" vertical="center" wrapText="1"/>
    </xf>
    <xf numFmtId="3" fontId="20" fillId="2" borderId="36" xfId="2" applyNumberFormat="1" applyFont="1" applyFill="1" applyBorder="1" applyAlignment="1">
      <alignment horizontal="center" wrapText="1"/>
    </xf>
    <xf numFmtId="3" fontId="20" fillId="2" borderId="3" xfId="2" applyNumberFormat="1" applyFont="1" applyFill="1" applyBorder="1" applyAlignment="1">
      <alignment horizontal="center" wrapText="1"/>
    </xf>
    <xf numFmtId="3" fontId="22" fillId="2" borderId="3" xfId="2" applyNumberFormat="1" applyFont="1" applyFill="1" applyBorder="1" applyAlignment="1">
      <alignment horizontal="center" wrapText="1"/>
    </xf>
    <xf numFmtId="0" fontId="19" fillId="0" borderId="0" xfId="2"/>
    <xf numFmtId="0" fontId="3" fillId="0" borderId="6" xfId="2" applyFont="1" applyBorder="1"/>
    <xf numFmtId="0" fontId="20" fillId="0" borderId="4" xfId="2" applyFont="1" applyBorder="1"/>
    <xf numFmtId="0" fontId="20" fillId="0" borderId="5" xfId="2" applyFont="1" applyBorder="1" applyAlignment="1">
      <alignment horizontal="center"/>
    </xf>
    <xf numFmtId="0" fontId="20" fillId="0" borderId="10" xfId="2" applyFont="1" applyBorder="1" applyAlignment="1">
      <alignment horizontal="center"/>
    </xf>
    <xf numFmtId="0" fontId="20" fillId="0" borderId="13" xfId="2" applyFont="1" applyBorder="1" applyAlignment="1">
      <alignment horizontal="center"/>
    </xf>
    <xf numFmtId="0" fontId="20" fillId="0" borderId="1" xfId="2" applyFont="1" applyBorder="1"/>
    <xf numFmtId="0" fontId="20" fillId="0" borderId="2" xfId="2" applyFont="1" applyBorder="1" applyAlignment="1">
      <alignment horizontal="center"/>
    </xf>
    <xf numFmtId="0" fontId="20" fillId="0" borderId="11" xfId="2" applyFont="1" applyBorder="1" applyAlignment="1">
      <alignment horizontal="center"/>
    </xf>
    <xf numFmtId="0" fontId="20" fillId="0" borderId="3" xfId="2" applyFont="1" applyBorder="1" applyAlignment="1">
      <alignment horizontal="center"/>
    </xf>
    <xf numFmtId="0" fontId="20" fillId="0" borderId="2" xfId="2" quotePrefix="1" applyFont="1" applyBorder="1" applyAlignment="1">
      <alignment horizontal="center"/>
    </xf>
    <xf numFmtId="0" fontId="20" fillId="0" borderId="7" xfId="2" applyFont="1" applyBorder="1"/>
    <xf numFmtId="0" fontId="20" fillId="0" borderId="15" xfId="2" applyFont="1" applyBorder="1" applyAlignment="1">
      <alignment horizontal="center"/>
    </xf>
    <xf numFmtId="0" fontId="19" fillId="0" borderId="0" xfId="2" applyAlignment="1">
      <alignment vertical="center"/>
    </xf>
    <xf numFmtId="0" fontId="20" fillId="0" borderId="8" xfId="2" applyFont="1" applyBorder="1" applyAlignment="1">
      <alignment horizontal="center"/>
    </xf>
    <xf numFmtId="0" fontId="20" fillId="0" borderId="8" xfId="2" quotePrefix="1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20" fillId="0" borderId="0" xfId="2" applyFont="1"/>
    <xf numFmtId="0" fontId="20" fillId="0" borderId="15" xfId="2" quotePrefix="1" applyFont="1" applyBorder="1" applyAlignment="1">
      <alignment horizontal="center"/>
    </xf>
    <xf numFmtId="0" fontId="21" fillId="2" borderId="6" xfId="2" applyFont="1" applyFill="1" applyBorder="1" applyAlignment="1">
      <alignment horizontal="center" vertical="center" wrapText="1"/>
    </xf>
    <xf numFmtId="0" fontId="23" fillId="0" borderId="0" xfId="2" applyFont="1"/>
    <xf numFmtId="0" fontId="18" fillId="0" borderId="6" xfId="2" applyFont="1" applyBorder="1" applyAlignment="1">
      <alignment horizontal="center"/>
    </xf>
    <xf numFmtId="0" fontId="23" fillId="0" borderId="52" xfId="2" applyFont="1" applyBorder="1"/>
    <xf numFmtId="3" fontId="23" fillId="0" borderId="23" xfId="2" quotePrefix="1" applyNumberFormat="1" applyFont="1" applyBorder="1" applyAlignment="1">
      <alignment horizontal="center"/>
    </xf>
    <xf numFmtId="3" fontId="23" fillId="0" borderId="5" xfId="2" applyNumberFormat="1" applyFont="1" applyBorder="1" applyAlignment="1">
      <alignment horizontal="center"/>
    </xf>
    <xf numFmtId="3" fontId="23" fillId="0" borderId="36" xfId="2" applyNumberFormat="1" applyFont="1" applyBorder="1"/>
    <xf numFmtId="3" fontId="24" fillId="0" borderId="36" xfId="2" applyNumberFormat="1" applyFont="1" applyBorder="1"/>
    <xf numFmtId="0" fontId="23" fillId="0" borderId="17" xfId="2" applyFont="1" applyBorder="1"/>
    <xf numFmtId="3" fontId="23" fillId="0" borderId="18" xfId="2" applyNumberFormat="1" applyFont="1" applyBorder="1"/>
    <xf numFmtId="3" fontId="23" fillId="0" borderId="2" xfId="2" applyNumberFormat="1" applyFont="1" applyBorder="1"/>
    <xf numFmtId="3" fontId="23" fillId="0" borderId="3" xfId="2" applyNumberFormat="1" applyFont="1" applyBorder="1"/>
    <xf numFmtId="3" fontId="23" fillId="0" borderId="18" xfId="2" applyNumberFormat="1" applyFont="1" applyBorder="1" applyAlignment="1">
      <alignment horizontal="center"/>
    </xf>
    <xf numFmtId="3" fontId="23" fillId="0" borderId="1" xfId="2" quotePrefix="1" applyNumberFormat="1" applyFont="1" applyBorder="1" applyAlignment="1">
      <alignment horizontal="center" vertical="center"/>
    </xf>
    <xf numFmtId="3" fontId="23" fillId="0" borderId="2" xfId="2" applyNumberFormat="1" applyFont="1" applyBorder="1" applyAlignment="1">
      <alignment horizontal="center"/>
    </xf>
    <xf numFmtId="3" fontId="23" fillId="0" borderId="2" xfId="2" applyNumberFormat="1" applyFont="1" applyBorder="1" applyAlignment="1">
      <alignment horizontal="right"/>
    </xf>
    <xf numFmtId="3" fontId="23" fillId="0" borderId="3" xfId="2" quotePrefix="1" applyNumberFormat="1" applyFont="1" applyBorder="1" applyAlignment="1">
      <alignment horizontal="center"/>
    </xf>
    <xf numFmtId="3" fontId="23" fillId="0" borderId="2" xfId="2" applyNumberFormat="1" applyFont="1" applyBorder="1" applyAlignment="1">
      <alignment vertical="center"/>
    </xf>
    <xf numFmtId="3" fontId="23" fillId="0" borderId="36" xfId="2" applyNumberFormat="1" applyFont="1" applyBorder="1" applyAlignment="1">
      <alignment horizontal="right" vertical="center"/>
    </xf>
    <xf numFmtId="0" fontId="23" fillId="0" borderId="19" xfId="2" applyFont="1" applyBorder="1"/>
    <xf numFmtId="3" fontId="23" fillId="0" borderId="20" xfId="2" applyNumberFormat="1" applyFont="1" applyBorder="1"/>
    <xf numFmtId="3" fontId="23" fillId="0" borderId="8" xfId="2" applyNumberFormat="1" applyFont="1" applyBorder="1"/>
    <xf numFmtId="3" fontId="23" fillId="0" borderId="77" xfId="2" applyNumberFormat="1" applyFont="1" applyBorder="1"/>
    <xf numFmtId="3" fontId="23" fillId="0" borderId="14" xfId="2" applyNumberFormat="1" applyFont="1" applyBorder="1"/>
    <xf numFmtId="3" fontId="24" fillId="0" borderId="9" xfId="2" applyNumberFormat="1" applyFont="1" applyBorder="1"/>
    <xf numFmtId="0" fontId="18" fillId="0" borderId="6" xfId="2" applyFont="1" applyBorder="1"/>
    <xf numFmtId="3" fontId="18" fillId="0" borderId="25" xfId="2" applyNumberFormat="1" applyFont="1" applyBorder="1"/>
    <xf numFmtId="3" fontId="18" fillId="0" borderId="32" xfId="2" applyNumberFormat="1" applyFont="1" applyBorder="1"/>
    <xf numFmtId="3" fontId="18" fillId="0" borderId="26" xfId="2" applyNumberFormat="1" applyFont="1" applyBorder="1"/>
    <xf numFmtId="3" fontId="24" fillId="0" borderId="6" xfId="2" applyNumberFormat="1" applyFont="1" applyBorder="1"/>
    <xf numFmtId="0" fontId="23" fillId="0" borderId="21" xfId="2" applyFont="1" applyBorder="1"/>
    <xf numFmtId="3" fontId="23" fillId="0" borderId="22" xfId="2" applyNumberFormat="1" applyFont="1" applyBorder="1"/>
    <xf numFmtId="3" fontId="23" fillId="0" borderId="58" xfId="2" applyNumberFormat="1" applyFont="1" applyBorder="1"/>
    <xf numFmtId="3" fontId="23" fillId="0" borderId="9" xfId="2" applyNumberFormat="1" applyFont="1" applyBorder="1"/>
    <xf numFmtId="3" fontId="23" fillId="0" borderId="23" xfId="2" applyNumberFormat="1" applyFont="1" applyBorder="1"/>
    <xf numFmtId="3" fontId="23" fillId="0" borderId="32" xfId="2" applyNumberFormat="1" applyFont="1" applyBorder="1"/>
    <xf numFmtId="3" fontId="25" fillId="0" borderId="36" xfId="2" applyNumberFormat="1" applyFont="1" applyBorder="1"/>
    <xf numFmtId="3" fontId="20" fillId="2" borderId="1" xfId="2" applyNumberFormat="1" applyFont="1" applyFill="1" applyBorder="1" applyAlignment="1">
      <alignment horizontal="right" vertical="top" wrapText="1"/>
    </xf>
    <xf numFmtId="3" fontId="4" fillId="0" borderId="35" xfId="1" applyNumberFormat="1" applyBorder="1"/>
    <xf numFmtId="3" fontId="4" fillId="0" borderId="31" xfId="1" applyNumberFormat="1" applyBorder="1"/>
    <xf numFmtId="3" fontId="4" fillId="0" borderId="31" xfId="1" applyNumberFormat="1" applyBorder="1" applyAlignment="1">
      <alignment horizontal="center" vertical="center"/>
    </xf>
    <xf numFmtId="3" fontId="4" fillId="0" borderId="31" xfId="1" applyNumberFormat="1" applyBorder="1" applyAlignment="1">
      <alignment vertical="center"/>
    </xf>
    <xf numFmtId="3" fontId="4" fillId="0" borderId="31" xfId="1" applyNumberFormat="1" applyBorder="1" applyAlignment="1">
      <alignment horizontal="right" vertical="center"/>
    </xf>
    <xf numFmtId="3" fontId="4" fillId="0" borderId="31" xfId="1" applyNumberFormat="1" applyBorder="1" applyAlignment="1">
      <alignment horizontal="center"/>
    </xf>
    <xf numFmtId="3" fontId="4" fillId="0" borderId="30" xfId="1" applyNumberFormat="1" applyBorder="1"/>
    <xf numFmtId="0" fontId="20" fillId="0" borderId="31" xfId="1" applyFont="1" applyBorder="1"/>
    <xf numFmtId="0" fontId="20" fillId="0" borderId="38" xfId="1" applyFont="1" applyBorder="1"/>
    <xf numFmtId="0" fontId="20" fillId="0" borderId="37" xfId="1" applyFont="1" applyBorder="1"/>
    <xf numFmtId="0" fontId="3" fillId="3" borderId="6" xfId="1" applyFont="1" applyFill="1" applyBorder="1"/>
    <xf numFmtId="0" fontId="21" fillId="3" borderId="6" xfId="1" applyFont="1" applyFill="1" applyBorder="1"/>
    <xf numFmtId="0" fontId="3" fillId="3" borderId="6" xfId="1" applyFont="1" applyFill="1" applyBorder="1" applyAlignment="1">
      <alignment horizontal="center"/>
    </xf>
    <xf numFmtId="0" fontId="3" fillId="3" borderId="6" xfId="3" applyFont="1" applyFill="1" applyBorder="1"/>
    <xf numFmtId="3" fontId="3" fillId="3" borderId="25" xfId="3" applyNumberFormat="1" applyFont="1" applyFill="1" applyBorder="1" applyAlignment="1">
      <alignment horizontal="right"/>
    </xf>
    <xf numFmtId="3" fontId="3" fillId="3" borderId="32" xfId="3" applyNumberFormat="1" applyFont="1" applyFill="1" applyBorder="1" applyAlignment="1">
      <alignment horizontal="right"/>
    </xf>
    <xf numFmtId="3" fontId="4" fillId="3" borderId="26" xfId="3" applyNumberFormat="1" applyFill="1" applyBorder="1" applyAlignment="1">
      <alignment horizontal="left"/>
    </xf>
    <xf numFmtId="3" fontId="3" fillId="3" borderId="25" xfId="3" applyNumberFormat="1" applyFont="1" applyFill="1" applyBorder="1"/>
    <xf numFmtId="0" fontId="3" fillId="3" borderId="32" xfId="3" applyFont="1" applyFill="1" applyBorder="1"/>
    <xf numFmtId="3" fontId="3" fillId="3" borderId="32" xfId="3" applyNumberFormat="1" applyFont="1" applyFill="1" applyBorder="1"/>
    <xf numFmtId="0" fontId="3" fillId="3" borderId="26" xfId="3" applyFont="1" applyFill="1" applyBorder="1"/>
    <xf numFmtId="3" fontId="3" fillId="3" borderId="6" xfId="1" applyNumberFormat="1" applyFont="1" applyFill="1" applyBorder="1"/>
    <xf numFmtId="0" fontId="4" fillId="0" borderId="12" xfId="1" quotePrefix="1" applyBorder="1" applyAlignment="1">
      <alignment horizontal="center"/>
    </xf>
    <xf numFmtId="0" fontId="4" fillId="0" borderId="14" xfId="1" applyBorder="1" applyAlignment="1">
      <alignment horizontal="center"/>
    </xf>
    <xf numFmtId="0" fontId="4" fillId="0" borderId="16" xfId="1" applyBorder="1" applyAlignment="1">
      <alignment horizontal="center"/>
    </xf>
    <xf numFmtId="0" fontId="4" fillId="0" borderId="11" xfId="1" applyBorder="1" applyAlignment="1">
      <alignment horizontal="center" vertical="center"/>
    </xf>
    <xf numFmtId="0" fontId="4" fillId="0" borderId="10" xfId="1" applyBorder="1" applyAlignment="1">
      <alignment horizontal="center" vertical="center"/>
    </xf>
    <xf numFmtId="0" fontId="4" fillId="0" borderId="36" xfId="1" applyBorder="1" applyAlignment="1">
      <alignment horizontal="center" vertical="center"/>
    </xf>
    <xf numFmtId="3" fontId="4" fillId="0" borderId="31" xfId="1" quotePrefix="1" applyNumberFormat="1" applyBorder="1" applyAlignment="1">
      <alignment horizontal="center"/>
    </xf>
    <xf numFmtId="0" fontId="20" fillId="0" borderId="0" xfId="4" applyFont="1"/>
    <xf numFmtId="0" fontId="20" fillId="0" borderId="0" xfId="4" applyFont="1" applyAlignment="1">
      <alignment vertical="center"/>
    </xf>
    <xf numFmtId="0" fontId="21" fillId="4" borderId="2" xfId="4" applyFont="1" applyFill="1" applyBorder="1" applyAlignment="1">
      <alignment horizontal="center" vertical="center"/>
    </xf>
    <xf numFmtId="0" fontId="21" fillId="4" borderId="2" xfId="4" applyFont="1" applyFill="1" applyBorder="1" applyAlignment="1">
      <alignment vertical="center"/>
    </xf>
    <xf numFmtId="0" fontId="20" fillId="0" borderId="2" xfId="4" applyFont="1" applyBorder="1" applyAlignment="1">
      <alignment horizontal="center" vertical="center"/>
    </xf>
    <xf numFmtId="0" fontId="20" fillId="0" borderId="2" xfId="4" applyFont="1" applyBorder="1" applyAlignment="1">
      <alignment vertical="center"/>
    </xf>
    <xf numFmtId="0" fontId="20" fillId="0" borderId="2" xfId="4" quotePrefix="1" applyFont="1" applyBorder="1" applyAlignment="1">
      <alignment horizontal="center" vertical="center"/>
    </xf>
    <xf numFmtId="0" fontId="21" fillId="5" borderId="2" xfId="4" applyFont="1" applyFill="1" applyBorder="1" applyAlignment="1">
      <alignment horizontal="center" vertical="center"/>
    </xf>
    <xf numFmtId="3" fontId="20" fillId="0" borderId="0" xfId="4" applyNumberFormat="1" applyFont="1"/>
    <xf numFmtId="0" fontId="20" fillId="0" borderId="80" xfId="4" applyFont="1" applyBorder="1"/>
    <xf numFmtId="3" fontId="21" fillId="4" borderId="80" xfId="4" applyNumberFormat="1" applyFont="1" applyFill="1" applyBorder="1"/>
    <xf numFmtId="0" fontId="21" fillId="4" borderId="80" xfId="4" applyFont="1" applyFill="1" applyBorder="1" applyAlignment="1">
      <alignment vertical="center" wrapText="1"/>
    </xf>
    <xf numFmtId="2" fontId="20" fillId="6" borderId="80" xfId="4" applyNumberFormat="1" applyFont="1" applyFill="1" applyBorder="1" applyAlignment="1">
      <alignment horizontal="right" vertical="center" wrapText="1"/>
    </xf>
    <xf numFmtId="3" fontId="20" fillId="0" borderId="80" xfId="4" applyNumberFormat="1" applyFont="1" applyBorder="1"/>
    <xf numFmtId="0" fontId="20" fillId="6" borderId="80" xfId="4" applyFont="1" applyFill="1" applyBorder="1" applyAlignment="1">
      <alignment vertical="center" wrapText="1"/>
    </xf>
    <xf numFmtId="0" fontId="20" fillId="6" borderId="80" xfId="4" applyFont="1" applyFill="1" applyBorder="1" applyAlignment="1">
      <alignment horizontal="right" vertical="center" wrapText="1"/>
    </xf>
    <xf numFmtId="3" fontId="20" fillId="6" borderId="80" xfId="4" applyNumberFormat="1" applyFont="1" applyFill="1" applyBorder="1" applyAlignment="1">
      <alignment horizontal="right" vertical="center" wrapText="1"/>
    </xf>
    <xf numFmtId="3" fontId="21" fillId="4" borderId="80" xfId="4" applyNumberFormat="1" applyFont="1" applyFill="1" applyBorder="1" applyAlignment="1">
      <alignment horizontal="right" vertical="center" wrapText="1"/>
    </xf>
    <xf numFmtId="0" fontId="21" fillId="4" borderId="80" xfId="4" applyFont="1" applyFill="1" applyBorder="1" applyAlignment="1">
      <alignment horizontal="center" vertical="center" wrapText="1"/>
    </xf>
    <xf numFmtId="1" fontId="21" fillId="4" borderId="80" xfId="4" applyNumberFormat="1" applyFont="1" applyFill="1" applyBorder="1" applyAlignment="1">
      <alignment horizontal="right" vertical="center" wrapText="1"/>
    </xf>
    <xf numFmtId="0" fontId="21" fillId="4" borderId="80" xfId="5" applyFont="1" applyFill="1" applyBorder="1" applyAlignment="1">
      <alignment vertical="center" wrapText="1"/>
    </xf>
    <xf numFmtId="0" fontId="21" fillId="6" borderId="81" xfId="4" applyFont="1" applyFill="1" applyBorder="1" applyAlignment="1">
      <alignment horizontal="center" vertical="center" wrapText="1"/>
    </xf>
    <xf numFmtId="0" fontId="20" fillId="6" borderId="80" xfId="5" applyFont="1" applyFill="1" applyBorder="1" applyAlignment="1">
      <alignment vertical="center" wrapText="1"/>
    </xf>
    <xf numFmtId="0" fontId="21" fillId="6" borderId="80" xfId="4" applyFont="1" applyFill="1" applyBorder="1" applyAlignment="1">
      <alignment horizontal="center" vertical="center" wrapText="1"/>
    </xf>
    <xf numFmtId="0" fontId="21" fillId="5" borderId="80" xfId="4" applyFont="1" applyFill="1" applyBorder="1" applyAlignment="1">
      <alignment horizontal="center" vertical="center" wrapText="1"/>
    </xf>
    <xf numFmtId="0" fontId="29" fillId="2" borderId="86" xfId="4" applyFont="1" applyFill="1" applyBorder="1" applyAlignment="1">
      <alignment horizontal="center" vertical="center" wrapText="1"/>
    </xf>
    <xf numFmtId="0" fontId="29" fillId="2" borderId="83" xfId="4" applyFont="1" applyFill="1" applyBorder="1" applyAlignment="1">
      <alignment horizontal="center" vertical="center" wrapText="1"/>
    </xf>
    <xf numFmtId="0" fontId="29" fillId="2" borderId="84" xfId="4" applyFont="1" applyFill="1" applyBorder="1" applyAlignment="1">
      <alignment horizontal="center" vertical="center" wrapText="1"/>
    </xf>
    <xf numFmtId="0" fontId="25" fillId="0" borderId="0" xfId="1" applyFont="1" applyAlignment="1">
      <alignment horizontal="center"/>
    </xf>
    <xf numFmtId="0" fontId="4" fillId="0" borderId="0" xfId="1"/>
    <xf numFmtId="0" fontId="26" fillId="2" borderId="0" xfId="2" applyFont="1" applyFill="1" applyBorder="1" applyAlignment="1">
      <alignment horizontal="center"/>
    </xf>
    <xf numFmtId="0" fontId="21" fillId="2" borderId="6" xfId="2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20" fillId="0" borderId="0" xfId="2" applyFont="1"/>
    <xf numFmtId="0" fontId="27" fillId="0" borderId="0" xfId="2" applyFont="1" applyAlignment="1">
      <alignment horizontal="center"/>
    </xf>
    <xf numFmtId="0" fontId="20" fillId="0" borderId="8" xfId="2" applyFont="1" applyBorder="1" applyAlignment="1">
      <alignment horizontal="center" vertical="center"/>
    </xf>
    <xf numFmtId="0" fontId="20" fillId="0" borderId="78" xfId="2" applyFont="1" applyBorder="1" applyAlignment="1">
      <alignment horizontal="center" vertical="center"/>
    </xf>
    <xf numFmtId="0" fontId="20" fillId="0" borderId="8" xfId="2" quotePrefix="1" applyFont="1" applyBorder="1" applyAlignment="1">
      <alignment horizontal="center" vertical="center"/>
    </xf>
    <xf numFmtId="0" fontId="20" fillId="0" borderId="78" xfId="2" quotePrefix="1" applyFont="1" applyBorder="1" applyAlignment="1">
      <alignment horizontal="center" vertical="center"/>
    </xf>
    <xf numFmtId="0" fontId="8" fillId="0" borderId="0" xfId="2" applyFont="1" applyAlignment="1">
      <alignment horizontal="center"/>
    </xf>
    <xf numFmtId="3" fontId="23" fillId="0" borderId="8" xfId="2" applyNumberFormat="1" applyFont="1" applyBorder="1" applyAlignment="1">
      <alignment vertical="center"/>
    </xf>
    <xf numFmtId="3" fontId="23" fillId="0" borderId="5" xfId="2" applyNumberFormat="1" applyFont="1" applyBorder="1" applyAlignment="1">
      <alignment vertical="center"/>
    </xf>
    <xf numFmtId="0" fontId="12" fillId="0" borderId="0" xfId="1" applyFont="1" applyAlignment="1">
      <alignment horizontal="center"/>
    </xf>
    <xf numFmtId="0" fontId="17" fillId="0" borderId="8" xfId="1" quotePrefix="1" applyFont="1" applyBorder="1" applyAlignment="1">
      <alignment horizontal="center" vertical="center"/>
    </xf>
    <xf numFmtId="0" fontId="17" fillId="0" borderId="58" xfId="1" quotePrefix="1" applyFont="1" applyBorder="1" applyAlignment="1">
      <alignment horizontal="center" vertical="center"/>
    </xf>
    <xf numFmtId="0" fontId="17" fillId="0" borderId="5" xfId="1" quotePrefix="1" applyFont="1" applyBorder="1" applyAlignment="1">
      <alignment horizontal="center" vertical="center"/>
    </xf>
    <xf numFmtId="0" fontId="4" fillId="0" borderId="8" xfId="1" applyBorder="1" applyAlignment="1">
      <alignment horizontal="right" vertical="center"/>
    </xf>
    <xf numFmtId="0" fontId="4" fillId="0" borderId="5" xfId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0" fillId="0" borderId="0" xfId="0"/>
    <xf numFmtId="0" fontId="0" fillId="0" borderId="79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4" fontId="0" fillId="0" borderId="3" xfId="0" quotePrefix="1" applyNumberFormat="1" applyBorder="1" applyAlignment="1">
      <alignment horizontal="right" vertical="center"/>
    </xf>
    <xf numFmtId="3" fontId="0" fillId="0" borderId="34" xfId="0" applyNumberFormat="1" applyBorder="1" applyAlignment="1">
      <alignment horizontal="right" vertical="center"/>
    </xf>
    <xf numFmtId="4" fontId="0" fillId="0" borderId="13" xfId="0" quotePrefix="1" applyNumberForma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29" fillId="2" borderId="85" xfId="4" applyFont="1" applyFill="1" applyBorder="1" applyAlignment="1">
      <alignment horizontal="center" vertical="center" wrapText="1"/>
    </xf>
    <xf numFmtId="0" fontId="29" fillId="2" borderId="84" xfId="4" applyFont="1" applyFill="1" applyBorder="1" applyAlignment="1">
      <alignment horizontal="center" vertical="center" wrapText="1"/>
    </xf>
    <xf numFmtId="0" fontId="29" fillId="2" borderId="83" xfId="4" applyFont="1" applyFill="1" applyBorder="1" applyAlignment="1">
      <alignment horizontal="center" vertical="center" wrapText="1"/>
    </xf>
    <xf numFmtId="3" fontId="20" fillId="6" borderId="82" xfId="4" applyNumberFormat="1" applyFont="1" applyFill="1" applyBorder="1" applyAlignment="1">
      <alignment horizontal="right" vertical="center" wrapText="1"/>
    </xf>
    <xf numFmtId="3" fontId="20" fillId="6" borderId="81" xfId="4" applyNumberFormat="1" applyFont="1" applyFill="1" applyBorder="1" applyAlignment="1">
      <alignment horizontal="right" vertical="center" wrapText="1"/>
    </xf>
    <xf numFmtId="2" fontId="20" fillId="6" borderId="82" xfId="4" applyNumberFormat="1" applyFont="1" applyFill="1" applyBorder="1" applyAlignment="1">
      <alignment horizontal="right" vertical="center" wrapText="1"/>
    </xf>
    <xf numFmtId="2" fontId="20" fillId="6" borderId="81" xfId="4" applyNumberFormat="1" applyFont="1" applyFill="1" applyBorder="1" applyAlignment="1">
      <alignment horizontal="right" vertical="center" wrapText="1"/>
    </xf>
    <xf numFmtId="0" fontId="21" fillId="6" borderId="82" xfId="4" applyFont="1" applyFill="1" applyBorder="1" applyAlignment="1">
      <alignment horizontal="center" vertical="center" wrapText="1"/>
    </xf>
    <xf numFmtId="0" fontId="21" fillId="6" borderId="81" xfId="4" applyFont="1" applyFill="1" applyBorder="1" applyAlignment="1">
      <alignment horizontal="center" vertical="center" wrapText="1"/>
    </xf>
    <xf numFmtId="0" fontId="20" fillId="0" borderId="2" xfId="4" applyFont="1" applyBorder="1" applyAlignment="1">
      <alignment horizontal="center" vertical="center"/>
    </xf>
    <xf numFmtId="0" fontId="21" fillId="0" borderId="11" xfId="4" applyFont="1" applyBorder="1" applyAlignment="1">
      <alignment horizontal="center"/>
    </xf>
    <xf numFmtId="0" fontId="21" fillId="0" borderId="59" xfId="4" applyFont="1" applyBorder="1" applyAlignment="1">
      <alignment horizontal="center"/>
    </xf>
    <xf numFmtId="0" fontId="21" fillId="0" borderId="18" xfId="4" applyFont="1" applyBorder="1" applyAlignment="1">
      <alignment horizontal="center"/>
    </xf>
    <xf numFmtId="0" fontId="20" fillId="0" borderId="49" xfId="4" applyFont="1" applyBorder="1"/>
    <xf numFmtId="0" fontId="3" fillId="0" borderId="33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3" fillId="0" borderId="33" xfId="1" applyFont="1" applyBorder="1" applyAlignment="1">
      <alignment horizontal="center"/>
    </xf>
    <xf numFmtId="0" fontId="3" fillId="0" borderId="39" xfId="1" applyFont="1" applyBorder="1" applyAlignment="1">
      <alignment horizontal="center"/>
    </xf>
    <xf numFmtId="2" fontId="0" fillId="0" borderId="3" xfId="0" applyNumberFormat="1" applyBorder="1" applyAlignment="1">
      <alignment vertical="center"/>
    </xf>
    <xf numFmtId="3" fontId="0" fillId="0" borderId="1" xfId="0" quotePrefix="1" applyNumberFormat="1" applyBorder="1" applyAlignment="1">
      <alignment horizontal="right" vertical="center"/>
    </xf>
    <xf numFmtId="3" fontId="0" fillId="0" borderId="1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2" fontId="0" fillId="0" borderId="43" xfId="0" applyNumberFormat="1" applyBorder="1" applyAlignment="1">
      <alignment vertical="center"/>
    </xf>
    <xf numFmtId="2" fontId="0" fillId="0" borderId="36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2" fontId="0" fillId="0" borderId="9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1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8" xfId="0" quotePrefix="1" applyBorder="1" applyAlignment="1">
      <alignment horizontal="center" vertical="center"/>
    </xf>
    <xf numFmtId="0" fontId="0" fillId="0" borderId="5" xfId="0" quotePrefix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79" xfId="0" applyBorder="1" applyAlignment="1">
      <alignment vertic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3" fillId="0" borderId="6" xfId="1" applyFont="1" applyBorder="1" applyAlignment="1">
      <alignment horizontal="center"/>
    </xf>
    <xf numFmtId="3" fontId="4" fillId="0" borderId="7" xfId="1" applyNumberFormat="1" applyBorder="1" applyAlignment="1">
      <alignment vertical="center"/>
    </xf>
    <xf numFmtId="3" fontId="4" fillId="0" borderId="4" xfId="1" applyNumberFormat="1" applyBorder="1" applyAlignment="1">
      <alignment vertical="center"/>
    </xf>
    <xf numFmtId="4" fontId="4" fillId="0" borderId="15" xfId="1" applyNumberFormat="1" applyBorder="1" applyAlignment="1">
      <alignment vertical="center"/>
    </xf>
    <xf numFmtId="4" fontId="4" fillId="0" borderId="36" xfId="1" applyNumberFormat="1" applyBorder="1" applyAlignment="1">
      <alignment vertical="center"/>
    </xf>
    <xf numFmtId="0" fontId="3" fillId="3" borderId="33" xfId="1" applyFont="1" applyFill="1" applyBorder="1" applyAlignment="1">
      <alignment horizontal="center"/>
    </xf>
    <xf numFmtId="0" fontId="3" fillId="3" borderId="39" xfId="1" applyFont="1" applyFill="1" applyBorder="1" applyAlignment="1">
      <alignment horizontal="center"/>
    </xf>
    <xf numFmtId="3" fontId="4" fillId="0" borderId="37" xfId="1" applyNumberFormat="1" applyBorder="1" applyAlignment="1">
      <alignment vertical="center"/>
    </xf>
    <xf numFmtId="3" fontId="4" fillId="0" borderId="38" xfId="1" applyNumberFormat="1" applyBorder="1" applyAlignment="1">
      <alignment vertical="center"/>
    </xf>
    <xf numFmtId="2" fontId="4" fillId="0" borderId="15" xfId="1" applyNumberFormat="1" applyBorder="1" applyAlignment="1">
      <alignment vertical="center"/>
    </xf>
    <xf numFmtId="2" fontId="4" fillId="0" borderId="36" xfId="1" applyNumberFormat="1" applyBorder="1" applyAlignment="1">
      <alignment vertical="center"/>
    </xf>
    <xf numFmtId="2" fontId="4" fillId="0" borderId="15" xfId="1" applyNumberFormat="1" applyBorder="1" applyAlignment="1">
      <alignment horizontal="center" vertical="center"/>
    </xf>
    <xf numFmtId="2" fontId="4" fillId="0" borderId="36" xfId="1" applyNumberFormat="1" applyBorder="1" applyAlignment="1">
      <alignment horizontal="center" vertical="center"/>
    </xf>
    <xf numFmtId="3" fontId="4" fillId="0" borderId="1" xfId="1" applyNumberFormat="1" applyBorder="1" applyAlignment="1">
      <alignment vertical="center"/>
    </xf>
    <xf numFmtId="2" fontId="4" fillId="0" borderId="3" xfId="1" applyNumberFormat="1" applyBorder="1" applyAlignment="1">
      <alignment vertical="center"/>
    </xf>
    <xf numFmtId="0" fontId="4" fillId="0" borderId="8" xfId="1" applyBorder="1" applyAlignment="1">
      <alignment horizontal="center" vertical="center"/>
    </xf>
    <xf numFmtId="0" fontId="4" fillId="0" borderId="5" xfId="1" applyBorder="1" applyAlignment="1">
      <alignment horizontal="center" vertical="center"/>
    </xf>
    <xf numFmtId="0" fontId="21" fillId="2" borderId="11" xfId="6" applyFont="1" applyFill="1" applyBorder="1" applyAlignment="1">
      <alignment horizontal="center"/>
    </xf>
    <xf numFmtId="0" fontId="21" fillId="2" borderId="59" xfId="6" applyFont="1" applyFill="1" applyBorder="1" applyAlignment="1">
      <alignment horizontal="center"/>
    </xf>
    <xf numFmtId="0" fontId="21" fillId="2" borderId="18" xfId="6" applyFont="1" applyFill="1" applyBorder="1" applyAlignment="1">
      <alignment horizontal="center"/>
    </xf>
    <xf numFmtId="0" fontId="20" fillId="2" borderId="0" xfId="6" applyFont="1" applyFill="1"/>
    <xf numFmtId="0" fontId="21" fillId="5" borderId="80" xfId="6" applyFont="1" applyFill="1" applyBorder="1" applyAlignment="1">
      <alignment horizontal="center" vertical="center" wrapText="1"/>
    </xf>
    <xf numFmtId="0" fontId="21" fillId="5" borderId="81" xfId="6" applyFont="1" applyFill="1" applyBorder="1" applyAlignment="1">
      <alignment horizontal="center" vertical="center" wrapText="1"/>
    </xf>
    <xf numFmtId="0" fontId="20" fillId="2" borderId="80" xfId="5" applyFont="1" applyFill="1" applyBorder="1" applyAlignment="1">
      <alignment vertical="center" wrapText="1"/>
    </xf>
    <xf numFmtId="3" fontId="20" fillId="2" borderId="80" xfId="6" applyNumberFormat="1" applyFont="1" applyFill="1" applyBorder="1" applyAlignment="1">
      <alignment horizontal="right" vertical="center" wrapText="1"/>
    </xf>
    <xf numFmtId="2" fontId="20" fillId="2" borderId="80" xfId="6" applyNumberFormat="1" applyFont="1" applyFill="1" applyBorder="1" applyAlignment="1">
      <alignment horizontal="center" vertical="center" wrapText="1"/>
    </xf>
    <xf numFmtId="0" fontId="20" fillId="2" borderId="80" xfId="6" applyFont="1" applyFill="1" applyBorder="1" applyAlignment="1">
      <alignment horizontal="center" vertical="center" wrapText="1"/>
    </xf>
    <xf numFmtId="3" fontId="20" fillId="2" borderId="82" xfId="6" applyNumberFormat="1" applyFont="1" applyFill="1" applyBorder="1" applyAlignment="1">
      <alignment horizontal="right" vertical="center" wrapText="1"/>
    </xf>
    <xf numFmtId="0" fontId="20" fillId="2" borderId="80" xfId="6" applyFont="1" applyFill="1" applyBorder="1" applyAlignment="1">
      <alignment horizontal="center" vertical="center" wrapText="1"/>
    </xf>
    <xf numFmtId="3" fontId="20" fillId="2" borderId="81" xfId="6" applyNumberFormat="1" applyFont="1" applyFill="1" applyBorder="1" applyAlignment="1">
      <alignment horizontal="right" vertical="center" wrapText="1"/>
    </xf>
    <xf numFmtId="0" fontId="21" fillId="2" borderId="80" xfId="6" applyFont="1" applyFill="1" applyBorder="1" applyAlignment="1">
      <alignment horizontal="center" vertical="center" wrapText="1"/>
    </xf>
    <xf numFmtId="3" fontId="21" fillId="4" borderId="80" xfId="6" applyNumberFormat="1" applyFont="1" applyFill="1" applyBorder="1" applyAlignment="1">
      <alignment horizontal="right" vertical="center" wrapText="1"/>
    </xf>
    <xf numFmtId="1" fontId="21" fillId="4" borderId="80" xfId="6" applyNumberFormat="1" applyFont="1" applyFill="1" applyBorder="1" applyAlignment="1">
      <alignment horizontal="center" vertical="center" wrapText="1"/>
    </xf>
    <xf numFmtId="0" fontId="21" fillId="4" borderId="80" xfId="6" applyFont="1" applyFill="1" applyBorder="1" applyAlignment="1">
      <alignment horizontal="center" vertical="center" wrapText="1"/>
    </xf>
    <xf numFmtId="0" fontId="20" fillId="2" borderId="80" xfId="5" applyFont="1" applyFill="1" applyBorder="1" applyAlignment="1">
      <alignment horizontal="left" vertical="center" wrapText="1"/>
    </xf>
    <xf numFmtId="2" fontId="20" fillId="2" borderId="80" xfId="6" applyNumberFormat="1" applyFont="1" applyFill="1" applyBorder="1" applyAlignment="1">
      <alignment horizontal="center"/>
    </xf>
    <xf numFmtId="0" fontId="20" fillId="2" borderId="87" xfId="6" applyFont="1" applyFill="1" applyBorder="1" applyAlignment="1">
      <alignment horizontal="center" vertical="center" wrapText="1"/>
    </xf>
    <xf numFmtId="0" fontId="21" fillId="2" borderId="87" xfId="6" applyFont="1" applyFill="1" applyBorder="1" applyAlignment="1">
      <alignment horizontal="right" vertical="center" wrapText="1"/>
    </xf>
    <xf numFmtId="3" fontId="21" fillId="2" borderId="87" xfId="6" applyNumberFormat="1" applyFont="1" applyFill="1" applyBorder="1" applyAlignment="1">
      <alignment horizontal="right" vertical="center" wrapText="1"/>
    </xf>
    <xf numFmtId="0" fontId="20" fillId="2" borderId="87" xfId="6" applyFont="1" applyFill="1" applyBorder="1" applyAlignment="1">
      <alignment horizontal="right" vertical="center" wrapText="1"/>
    </xf>
    <xf numFmtId="0" fontId="20" fillId="2" borderId="0" xfId="6" applyFont="1" applyFill="1" applyBorder="1"/>
    <xf numFmtId="0" fontId="21" fillId="4" borderId="80" xfId="6" applyFont="1" applyFill="1" applyBorder="1" applyAlignment="1">
      <alignment horizontal="left" vertical="center" wrapText="1"/>
    </xf>
    <xf numFmtId="0" fontId="20" fillId="2" borderId="80" xfId="6" applyFont="1" applyFill="1" applyBorder="1"/>
    <xf numFmtId="3" fontId="20" fillId="2" borderId="80" xfId="6" applyNumberFormat="1" applyFont="1" applyFill="1" applyBorder="1"/>
    <xf numFmtId="0" fontId="20" fillId="2" borderId="87" xfId="6" applyFont="1" applyFill="1" applyBorder="1"/>
    <xf numFmtId="3" fontId="20" fillId="2" borderId="0" xfId="6" applyNumberFormat="1" applyFont="1" applyFill="1"/>
    <xf numFmtId="0" fontId="21" fillId="2" borderId="0" xfId="6" applyFont="1" applyFill="1" applyBorder="1" applyAlignment="1">
      <alignment horizontal="center"/>
    </xf>
    <xf numFmtId="0" fontId="21" fillId="5" borderId="80" xfId="6" applyFont="1" applyFill="1" applyBorder="1" applyAlignment="1">
      <alignment horizontal="center"/>
    </xf>
    <xf numFmtId="0" fontId="20" fillId="2" borderId="80" xfId="6" applyFont="1" applyFill="1" applyBorder="1" applyAlignment="1">
      <alignment vertical="center" wrapText="1"/>
    </xf>
    <xf numFmtId="0" fontId="30" fillId="2" borderId="80" xfId="6" applyFont="1" applyFill="1" applyBorder="1" applyAlignment="1">
      <alignment horizontal="center" vertical="center" wrapText="1"/>
    </xf>
    <xf numFmtId="0" fontId="30" fillId="2" borderId="82" xfId="6" applyFont="1" applyFill="1" applyBorder="1" applyAlignment="1">
      <alignment horizontal="center" vertical="center" wrapText="1"/>
    </xf>
    <xf numFmtId="0" fontId="30" fillId="2" borderId="81" xfId="6" applyFont="1" applyFill="1" applyBorder="1" applyAlignment="1">
      <alignment horizontal="center" vertical="center" wrapText="1"/>
    </xf>
    <xf numFmtId="0" fontId="21" fillId="4" borderId="80" xfId="6" applyFont="1" applyFill="1" applyBorder="1" applyAlignment="1">
      <alignment vertical="center" wrapText="1"/>
    </xf>
    <xf numFmtId="0" fontId="29" fillId="4" borderId="80" xfId="6" applyFont="1" applyFill="1" applyBorder="1" applyAlignment="1">
      <alignment horizontal="center" vertical="center" wrapText="1"/>
    </xf>
  </cellXfs>
  <cellStyles count="7">
    <cellStyle name="Hipervínculo" xfId="5" builtinId="8"/>
    <cellStyle name="Normal" xfId="0" builtinId="0"/>
    <cellStyle name="Normal 2" xfId="1"/>
    <cellStyle name="Normal 3" xfId="2"/>
    <cellStyle name="Normal 4" xfId="4"/>
    <cellStyle name="Normal 5" xfId="6"/>
    <cellStyle name="Normal_AUTONOMICAS 200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ODIN\YO\CORREO\ELECCIONES\AUTONOMICAS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pirenaicadigital.es/COMODIN/YO/CORREO/ELECCIONES/AUTONOMICAS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CANTABRIA"/>
      <sheetName val="Hoja6"/>
      <sheetName val="Hoja10"/>
      <sheetName val="Hoja7"/>
      <sheetName val="Hoja11"/>
      <sheetName val="Hoja9"/>
      <sheetName val="Hoja15"/>
      <sheetName val="Hoja12"/>
      <sheetName val="Hoja8"/>
      <sheetName val="Hoja13"/>
      <sheetName val="Hoja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CANTABRIA"/>
      <sheetName val="Hoja6"/>
      <sheetName val="Hoja10"/>
      <sheetName val="Hoja7"/>
      <sheetName val="Hoja11"/>
      <sheetName val="Hoja9"/>
      <sheetName val="Hoja15"/>
      <sheetName val="Hoja12"/>
      <sheetName val="Hoja8"/>
      <sheetName val="Hoja13"/>
      <sheetName val="Hoja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S37" sqref="S37"/>
    </sheetView>
  </sheetViews>
  <sheetFormatPr baseColWidth="10" defaultRowHeight="12.75" x14ac:dyDescent="0.2"/>
  <cols>
    <col min="1" max="1" width="14.85546875" style="323" bestFit="1" customWidth="1"/>
    <col min="2" max="2" width="9.140625" style="323" bestFit="1" customWidth="1"/>
    <col min="3" max="3" width="7.28515625" style="323" bestFit="1" customWidth="1"/>
    <col min="4" max="4" width="4.5703125" style="323" bestFit="1" customWidth="1"/>
    <col min="5" max="5" width="9.140625" style="323" bestFit="1" customWidth="1"/>
    <col min="6" max="6" width="7.28515625" style="324" bestFit="1" customWidth="1"/>
    <col min="7" max="7" width="4.5703125" style="323" bestFit="1" customWidth="1"/>
    <col min="8" max="8" width="8.140625" style="323" bestFit="1" customWidth="1"/>
    <col min="9" max="9" width="7.28515625" style="323" bestFit="1" customWidth="1"/>
    <col min="10" max="10" width="4.5703125" style="323" bestFit="1" customWidth="1"/>
    <col min="11" max="16384" width="11.42578125" style="323"/>
  </cols>
  <sheetData>
    <row r="1" spans="1:10" ht="23.25" x14ac:dyDescent="0.35">
      <c r="A1" s="502" t="s">
        <v>311</v>
      </c>
      <c r="B1" s="502"/>
      <c r="C1" s="502"/>
      <c r="D1" s="502"/>
      <c r="E1" s="502"/>
      <c r="F1" s="502"/>
      <c r="G1" s="502"/>
      <c r="H1" s="502"/>
      <c r="I1" s="502"/>
      <c r="J1" s="502"/>
    </row>
    <row r="2" spans="1:10" ht="13.5" thickBot="1" x14ac:dyDescent="0.25"/>
    <row r="3" spans="1:10" ht="14.25" thickTop="1" thickBot="1" x14ac:dyDescent="0.25">
      <c r="A3" s="382"/>
      <c r="B3" s="503">
        <v>2012</v>
      </c>
      <c r="C3" s="503"/>
      <c r="D3" s="503"/>
      <c r="E3" s="503">
        <v>2011</v>
      </c>
      <c r="F3" s="503"/>
      <c r="G3" s="503"/>
      <c r="H3" s="503" t="s">
        <v>310</v>
      </c>
      <c r="I3" s="503"/>
      <c r="J3" s="503"/>
    </row>
    <row r="4" spans="1:10" ht="14.25" thickTop="1" thickBot="1" x14ac:dyDescent="0.25">
      <c r="A4" s="332" t="s">
        <v>309</v>
      </c>
      <c r="B4" s="405" t="s">
        <v>182</v>
      </c>
      <c r="C4" s="405" t="s">
        <v>7</v>
      </c>
      <c r="D4" s="405" t="s">
        <v>308</v>
      </c>
      <c r="E4" s="381" t="s">
        <v>182</v>
      </c>
      <c r="F4" s="405" t="s">
        <v>7</v>
      </c>
      <c r="G4" s="405" t="s">
        <v>308</v>
      </c>
      <c r="H4" s="405" t="s">
        <v>182</v>
      </c>
      <c r="I4" s="405" t="s">
        <v>7</v>
      </c>
      <c r="J4" s="380" t="s">
        <v>308</v>
      </c>
    </row>
    <row r="5" spans="1:10" ht="13.5" thickTop="1" x14ac:dyDescent="0.2">
      <c r="A5" s="379" t="s">
        <v>9</v>
      </c>
      <c r="B5" s="378">
        <v>1570833</v>
      </c>
      <c r="C5" s="375">
        <f t="shared" ref="C5:C37" si="0">B5/$B$43</f>
        <v>0.41038925548885402</v>
      </c>
      <c r="D5" s="377">
        <v>50</v>
      </c>
      <c r="E5" s="376">
        <v>1730154</v>
      </c>
      <c r="F5" s="375">
        <f t="shared" ref="F5:F42" si="1">E5/$E$43</f>
        <v>0.38865078971079092</v>
      </c>
      <c r="G5" s="374">
        <v>47</v>
      </c>
      <c r="H5" s="373">
        <f t="shared" ref="H5:J20" si="2">B5-E5</f>
        <v>-159321</v>
      </c>
      <c r="I5" s="342">
        <f t="shared" si="2"/>
        <v>2.1738465778063099E-2</v>
      </c>
      <c r="J5" s="383">
        <f t="shared" si="2"/>
        <v>3</v>
      </c>
    </row>
    <row r="6" spans="1:10" x14ac:dyDescent="0.2">
      <c r="A6" s="365" t="s">
        <v>251</v>
      </c>
      <c r="B6" s="370">
        <v>1527923</v>
      </c>
      <c r="C6" s="360">
        <f t="shared" si="0"/>
        <v>0.39917876847143924</v>
      </c>
      <c r="D6" s="372">
        <v>47</v>
      </c>
      <c r="E6" s="361">
        <v>2178296</v>
      </c>
      <c r="F6" s="360">
        <f t="shared" si="1"/>
        <v>0.48931855813058089</v>
      </c>
      <c r="G6" s="371">
        <v>56</v>
      </c>
      <c r="H6" s="369">
        <f t="shared" si="2"/>
        <v>-650373</v>
      </c>
      <c r="I6" s="368">
        <f t="shared" si="2"/>
        <v>-9.0139789659141656E-2</v>
      </c>
      <c r="J6" s="385">
        <f t="shared" si="2"/>
        <v>-9</v>
      </c>
    </row>
    <row r="7" spans="1:10" x14ac:dyDescent="0.2">
      <c r="A7" s="365" t="s">
        <v>307</v>
      </c>
      <c r="B7" s="442">
        <v>438372</v>
      </c>
      <c r="C7" s="360">
        <f t="shared" si="0"/>
        <v>0.11452723408991275</v>
      </c>
      <c r="D7" s="372">
        <v>12</v>
      </c>
      <c r="E7" s="361">
        <v>317562</v>
      </c>
      <c r="F7" s="360">
        <f t="shared" si="1"/>
        <v>7.1335107789328694E-2</v>
      </c>
      <c r="G7" s="371">
        <v>6</v>
      </c>
      <c r="H7" s="335">
        <f t="shared" si="2"/>
        <v>120810</v>
      </c>
      <c r="I7" s="334">
        <f t="shared" si="2"/>
        <v>4.3192126300584055E-2</v>
      </c>
      <c r="J7" s="384">
        <f t="shared" si="2"/>
        <v>6</v>
      </c>
    </row>
    <row r="8" spans="1:10" x14ac:dyDescent="0.2">
      <c r="A8" s="365" t="s">
        <v>139</v>
      </c>
      <c r="B8" s="370">
        <v>129407</v>
      </c>
      <c r="C8" s="360">
        <f t="shared" si="0"/>
        <v>3.3808331238932551E-2</v>
      </c>
      <c r="D8" s="362"/>
      <c r="E8" s="361">
        <v>27712</v>
      </c>
      <c r="F8" s="360">
        <f t="shared" si="1"/>
        <v>6.2250474145454327E-3</v>
      </c>
      <c r="G8" s="359"/>
      <c r="H8" s="335">
        <f t="shared" si="2"/>
        <v>101695</v>
      </c>
      <c r="I8" s="334">
        <f t="shared" si="2"/>
        <v>2.7583283824387118E-2</v>
      </c>
      <c r="J8" s="358"/>
    </row>
    <row r="9" spans="1:10" x14ac:dyDescent="0.2">
      <c r="A9" s="365" t="s">
        <v>306</v>
      </c>
      <c r="B9" s="370">
        <v>96770</v>
      </c>
      <c r="C9" s="360">
        <f t="shared" si="0"/>
        <v>2.5281725207998818E-2</v>
      </c>
      <c r="D9" s="362"/>
      <c r="E9" s="361">
        <v>124243</v>
      </c>
      <c r="F9" s="360">
        <f t="shared" si="1"/>
        <v>2.7909157257699487E-2</v>
      </c>
      <c r="G9" s="359"/>
      <c r="H9" s="369">
        <f t="shared" si="2"/>
        <v>-27473</v>
      </c>
      <c r="I9" s="368">
        <f t="shared" si="2"/>
        <v>-2.6274320497006697E-3</v>
      </c>
      <c r="J9" s="358"/>
    </row>
    <row r="10" spans="1:10" x14ac:dyDescent="0.2">
      <c r="A10" s="365" t="s">
        <v>305</v>
      </c>
      <c r="B10" s="370">
        <v>20383</v>
      </c>
      <c r="C10" s="360">
        <f t="shared" si="0"/>
        <v>5.3251772751332013E-3</v>
      </c>
      <c r="D10" s="362"/>
      <c r="E10" s="361">
        <v>25886</v>
      </c>
      <c r="F10" s="360">
        <f t="shared" si="1"/>
        <v>5.8148663890344636E-3</v>
      </c>
      <c r="G10" s="359"/>
      <c r="H10" s="369">
        <f t="shared" si="2"/>
        <v>-5503</v>
      </c>
      <c r="I10" s="368">
        <f t="shared" si="2"/>
        <v>-4.896891139012623E-4</v>
      </c>
      <c r="J10" s="358"/>
    </row>
    <row r="11" spans="1:10" x14ac:dyDescent="0.2">
      <c r="A11" s="365" t="s">
        <v>304</v>
      </c>
      <c r="B11" s="370">
        <v>8781</v>
      </c>
      <c r="C11" s="360">
        <f t="shared" si="0"/>
        <v>2.2940873106483167E-3</v>
      </c>
      <c r="D11" s="362"/>
      <c r="E11" s="366"/>
      <c r="F11" s="360">
        <f t="shared" si="1"/>
        <v>0</v>
      </c>
      <c r="G11" s="359"/>
      <c r="H11" s="335">
        <f t="shared" si="2"/>
        <v>8781</v>
      </c>
      <c r="I11" s="334">
        <f t="shared" si="2"/>
        <v>2.2940873106483167E-3</v>
      </c>
      <c r="J11" s="358"/>
    </row>
    <row r="12" spans="1:10" x14ac:dyDescent="0.2">
      <c r="A12" s="365" t="s">
        <v>303</v>
      </c>
      <c r="B12" s="370">
        <v>5660</v>
      </c>
      <c r="C12" s="360">
        <f t="shared" si="0"/>
        <v>1.478707912341359E-3</v>
      </c>
      <c r="D12" s="362"/>
      <c r="E12" s="366"/>
      <c r="F12" s="360">
        <f t="shared" si="1"/>
        <v>0</v>
      </c>
      <c r="G12" s="359"/>
      <c r="H12" s="335">
        <f t="shared" si="2"/>
        <v>5660</v>
      </c>
      <c r="I12" s="334">
        <f t="shared" si="2"/>
        <v>1.478707912341359E-3</v>
      </c>
      <c r="J12" s="358"/>
    </row>
    <row r="13" spans="1:10" x14ac:dyDescent="0.2">
      <c r="A13" s="365" t="s">
        <v>302</v>
      </c>
      <c r="B13" s="370">
        <v>4966</v>
      </c>
      <c r="C13" s="360">
        <f t="shared" si="0"/>
        <v>1.2973963767998566E-3</v>
      </c>
      <c r="D13" s="362"/>
      <c r="E13" s="366"/>
      <c r="F13" s="360">
        <f t="shared" si="1"/>
        <v>0</v>
      </c>
      <c r="G13" s="359"/>
      <c r="H13" s="335">
        <f t="shared" si="2"/>
        <v>4966</v>
      </c>
      <c r="I13" s="334">
        <f t="shared" si="2"/>
        <v>1.2973963767998566E-3</v>
      </c>
      <c r="J13" s="358"/>
    </row>
    <row r="14" spans="1:10" x14ac:dyDescent="0.2">
      <c r="A14" s="365" t="s">
        <v>301</v>
      </c>
      <c r="B14" s="370">
        <v>4119</v>
      </c>
      <c r="C14" s="360">
        <f t="shared" si="0"/>
        <v>1.0761127015784554E-3</v>
      </c>
      <c r="D14" s="362"/>
      <c r="E14" s="361">
        <v>2743</v>
      </c>
      <c r="F14" s="360">
        <f t="shared" si="1"/>
        <v>6.1617007282397957E-4</v>
      </c>
      <c r="G14" s="359"/>
      <c r="H14" s="335">
        <f t="shared" si="2"/>
        <v>1376</v>
      </c>
      <c r="I14" s="334">
        <f t="shared" si="2"/>
        <v>4.5994262875447586E-4</v>
      </c>
      <c r="J14" s="358"/>
    </row>
    <row r="15" spans="1:10" x14ac:dyDescent="0.2">
      <c r="A15" s="365" t="s">
        <v>300</v>
      </c>
      <c r="B15" s="370">
        <v>2680</v>
      </c>
      <c r="C15" s="360">
        <f t="shared" si="0"/>
        <v>7.0016558393548448E-4</v>
      </c>
      <c r="D15" s="362"/>
      <c r="E15" s="366"/>
      <c r="F15" s="360">
        <f t="shared" si="1"/>
        <v>0</v>
      </c>
      <c r="G15" s="359"/>
      <c r="H15" s="335">
        <f t="shared" si="2"/>
        <v>2680</v>
      </c>
      <c r="I15" s="334">
        <f t="shared" si="2"/>
        <v>7.0016558393548448E-4</v>
      </c>
      <c r="J15" s="358"/>
    </row>
    <row r="16" spans="1:10" x14ac:dyDescent="0.2">
      <c r="A16" s="365" t="s">
        <v>299</v>
      </c>
      <c r="B16" s="370">
        <v>2407</v>
      </c>
      <c r="C16" s="360">
        <f t="shared" si="0"/>
        <v>6.2884274646742954E-4</v>
      </c>
      <c r="D16" s="362"/>
      <c r="E16" s="361">
        <v>1763</v>
      </c>
      <c r="F16" s="360">
        <f t="shared" si="1"/>
        <v>3.9602910622992194E-4</v>
      </c>
      <c r="G16" s="359"/>
      <c r="H16" s="335">
        <f t="shared" si="2"/>
        <v>644</v>
      </c>
      <c r="I16" s="334">
        <f t="shared" si="2"/>
        <v>2.328136402375076E-4</v>
      </c>
      <c r="J16" s="358"/>
    </row>
    <row r="17" spans="1:10" x14ac:dyDescent="0.2">
      <c r="A17" s="365" t="s">
        <v>297</v>
      </c>
      <c r="B17" s="370">
        <v>1704</v>
      </c>
      <c r="C17" s="360">
        <f t="shared" si="0"/>
        <v>4.4517990859181547E-4</v>
      </c>
      <c r="D17" s="362"/>
      <c r="E17" s="366"/>
      <c r="F17" s="360">
        <f t="shared" si="1"/>
        <v>0</v>
      </c>
      <c r="G17" s="359"/>
      <c r="H17" s="335">
        <f t="shared" si="2"/>
        <v>1704</v>
      </c>
      <c r="I17" s="334">
        <f t="shared" si="2"/>
        <v>4.4517990859181547E-4</v>
      </c>
      <c r="J17" s="358"/>
    </row>
    <row r="18" spans="1:10" x14ac:dyDescent="0.2">
      <c r="A18" s="365" t="s">
        <v>296</v>
      </c>
      <c r="B18" s="370">
        <v>1634</v>
      </c>
      <c r="C18" s="360">
        <f t="shared" si="0"/>
        <v>4.2689200154872448E-4</v>
      </c>
      <c r="D18" s="362"/>
      <c r="E18" s="366"/>
      <c r="F18" s="360">
        <f t="shared" si="1"/>
        <v>0</v>
      </c>
      <c r="G18" s="359"/>
      <c r="H18" s="335">
        <f t="shared" si="2"/>
        <v>1634</v>
      </c>
      <c r="I18" s="334">
        <f t="shared" si="2"/>
        <v>4.2689200154872448E-4</v>
      </c>
      <c r="J18" s="358"/>
    </row>
    <row r="19" spans="1:10" x14ac:dyDescent="0.2">
      <c r="A19" s="365" t="s">
        <v>298</v>
      </c>
      <c r="B19" s="370">
        <v>1406</v>
      </c>
      <c r="C19" s="360">
        <f t="shared" si="0"/>
        <v>3.6732567575122803E-4</v>
      </c>
      <c r="D19" s="362"/>
      <c r="E19" s="366"/>
      <c r="F19" s="360">
        <f t="shared" si="1"/>
        <v>0</v>
      </c>
      <c r="G19" s="359"/>
      <c r="H19" s="335">
        <f t="shared" si="2"/>
        <v>1406</v>
      </c>
      <c r="I19" s="334">
        <f t="shared" si="2"/>
        <v>3.6732567575122803E-4</v>
      </c>
      <c r="J19" s="358"/>
    </row>
    <row r="20" spans="1:10" x14ac:dyDescent="0.2">
      <c r="A20" s="365" t="s">
        <v>295</v>
      </c>
      <c r="B20" s="370">
        <v>1071</v>
      </c>
      <c r="C20" s="360">
        <f t="shared" si="0"/>
        <v>2.7980497775929246E-4</v>
      </c>
      <c r="D20" s="362"/>
      <c r="E20" s="366"/>
      <c r="F20" s="360">
        <f t="shared" si="1"/>
        <v>0</v>
      </c>
      <c r="G20" s="359"/>
      <c r="H20" s="335">
        <f t="shared" si="2"/>
        <v>1071</v>
      </c>
      <c r="I20" s="334">
        <f t="shared" si="2"/>
        <v>2.7980497775929246E-4</v>
      </c>
      <c r="J20" s="358"/>
    </row>
    <row r="21" spans="1:10" x14ac:dyDescent="0.2">
      <c r="A21" s="365" t="s">
        <v>294</v>
      </c>
      <c r="B21" s="370">
        <v>1040</v>
      </c>
      <c r="C21" s="360">
        <f t="shared" si="0"/>
        <v>2.7170604749735217E-4</v>
      </c>
      <c r="D21" s="362"/>
      <c r="E21" s="361">
        <v>2729</v>
      </c>
      <c r="F21" s="360">
        <f t="shared" si="1"/>
        <v>6.1302520187263591E-4</v>
      </c>
      <c r="G21" s="359"/>
      <c r="H21" s="369">
        <f t="shared" ref="H21:I42" si="3">B21-E21</f>
        <v>-1689</v>
      </c>
      <c r="I21" s="368">
        <f t="shared" si="3"/>
        <v>-3.4131915437528375E-4</v>
      </c>
      <c r="J21" s="358"/>
    </row>
    <row r="22" spans="1:10" x14ac:dyDescent="0.2">
      <c r="A22" s="365" t="s">
        <v>293</v>
      </c>
      <c r="B22" s="370">
        <v>1026</v>
      </c>
      <c r="C22" s="360">
        <f t="shared" si="0"/>
        <v>2.6804846608873397E-4</v>
      </c>
      <c r="D22" s="362"/>
      <c r="E22" s="366"/>
      <c r="F22" s="360">
        <f t="shared" si="1"/>
        <v>0</v>
      </c>
      <c r="G22" s="359"/>
      <c r="H22" s="335">
        <f t="shared" si="3"/>
        <v>1026</v>
      </c>
      <c r="I22" s="334">
        <f t="shared" si="3"/>
        <v>2.6804846608873397E-4</v>
      </c>
      <c r="J22" s="358"/>
    </row>
    <row r="23" spans="1:10" x14ac:dyDescent="0.2">
      <c r="A23" s="365" t="s">
        <v>292</v>
      </c>
      <c r="B23" s="367">
        <v>896</v>
      </c>
      <c r="C23" s="360">
        <f t="shared" si="0"/>
        <v>2.3408521015156494E-4</v>
      </c>
      <c r="D23" s="362"/>
      <c r="E23" s="361">
        <v>3951</v>
      </c>
      <c r="F23" s="360">
        <f t="shared" si="1"/>
        <v>8.8752750919706281E-4</v>
      </c>
      <c r="G23" s="359"/>
      <c r="H23" s="369">
        <f t="shared" si="3"/>
        <v>-3055</v>
      </c>
      <c r="I23" s="368">
        <f t="shared" si="3"/>
        <v>-6.5344229904549785E-4</v>
      </c>
      <c r="J23" s="358"/>
    </row>
    <row r="24" spans="1:10" x14ac:dyDescent="0.2">
      <c r="A24" s="365" t="s">
        <v>291</v>
      </c>
      <c r="B24" s="367">
        <v>832</v>
      </c>
      <c r="C24" s="360">
        <f t="shared" si="0"/>
        <v>2.1736483799788173E-4</v>
      </c>
      <c r="D24" s="362"/>
      <c r="E24" s="366"/>
      <c r="F24" s="360">
        <f t="shared" si="1"/>
        <v>0</v>
      </c>
      <c r="G24" s="359"/>
      <c r="H24" s="335">
        <f t="shared" si="3"/>
        <v>832</v>
      </c>
      <c r="I24" s="334">
        <f t="shared" si="3"/>
        <v>2.1736483799788173E-4</v>
      </c>
      <c r="J24" s="358"/>
    </row>
    <row r="25" spans="1:10" x14ac:dyDescent="0.2">
      <c r="A25" s="365" t="s">
        <v>290</v>
      </c>
      <c r="B25" s="367">
        <v>787</v>
      </c>
      <c r="C25" s="360">
        <f t="shared" si="0"/>
        <v>2.0560832632732324E-4</v>
      </c>
      <c r="D25" s="362"/>
      <c r="E25" s="366"/>
      <c r="F25" s="360">
        <f t="shared" si="1"/>
        <v>0</v>
      </c>
      <c r="G25" s="359"/>
      <c r="H25" s="335">
        <f t="shared" si="3"/>
        <v>787</v>
      </c>
      <c r="I25" s="334">
        <f t="shared" si="3"/>
        <v>2.0560832632732324E-4</v>
      </c>
      <c r="J25" s="358"/>
    </row>
    <row r="26" spans="1:10" x14ac:dyDescent="0.2">
      <c r="A26" s="365" t="s">
        <v>289</v>
      </c>
      <c r="B26" s="367">
        <v>762</v>
      </c>
      <c r="C26" s="360">
        <f t="shared" si="0"/>
        <v>1.9907693095479073E-4</v>
      </c>
      <c r="D26" s="362"/>
      <c r="E26" s="361">
        <v>7862</v>
      </c>
      <c r="F26" s="360">
        <f t="shared" si="1"/>
        <v>1.7660696728188578E-3</v>
      </c>
      <c r="G26" s="359"/>
      <c r="H26" s="369">
        <f t="shared" si="3"/>
        <v>-7100</v>
      </c>
      <c r="I26" s="368">
        <f t="shared" si="3"/>
        <v>-1.566992741864067E-3</v>
      </c>
      <c r="J26" s="358"/>
    </row>
    <row r="27" spans="1:10" x14ac:dyDescent="0.2">
      <c r="A27" s="365" t="s">
        <v>286</v>
      </c>
      <c r="B27" s="367">
        <v>653</v>
      </c>
      <c r="C27" s="360">
        <f t="shared" si="0"/>
        <v>1.70600047130549E-4</v>
      </c>
      <c r="D27" s="362"/>
      <c r="E27" s="366"/>
      <c r="F27" s="360">
        <f t="shared" si="1"/>
        <v>0</v>
      </c>
      <c r="G27" s="359"/>
      <c r="H27" s="335">
        <f t="shared" si="3"/>
        <v>653</v>
      </c>
      <c r="I27" s="334">
        <f t="shared" si="3"/>
        <v>1.70600047130549E-4</v>
      </c>
      <c r="J27" s="358"/>
    </row>
    <row r="28" spans="1:10" x14ac:dyDescent="0.2">
      <c r="A28" s="365" t="s">
        <v>285</v>
      </c>
      <c r="B28" s="367">
        <v>643</v>
      </c>
      <c r="C28" s="360">
        <f t="shared" si="0"/>
        <v>1.6798748898153601E-4</v>
      </c>
      <c r="D28" s="362"/>
      <c r="E28" s="366"/>
      <c r="F28" s="360">
        <f t="shared" si="1"/>
        <v>0</v>
      </c>
      <c r="G28" s="359"/>
      <c r="H28" s="335">
        <f t="shared" si="3"/>
        <v>643</v>
      </c>
      <c r="I28" s="334">
        <f t="shared" si="3"/>
        <v>1.6798748898153601E-4</v>
      </c>
      <c r="J28" s="358"/>
    </row>
    <row r="29" spans="1:10" x14ac:dyDescent="0.2">
      <c r="A29" s="365" t="s">
        <v>287</v>
      </c>
      <c r="B29" s="367">
        <v>628</v>
      </c>
      <c r="C29" s="360">
        <f t="shared" si="0"/>
        <v>1.640686517580165E-4</v>
      </c>
      <c r="D29" s="362"/>
      <c r="E29" s="366"/>
      <c r="F29" s="360">
        <f t="shared" si="1"/>
        <v>0</v>
      </c>
      <c r="G29" s="359"/>
      <c r="H29" s="335">
        <f t="shared" si="3"/>
        <v>628</v>
      </c>
      <c r="I29" s="334">
        <f t="shared" si="3"/>
        <v>1.640686517580165E-4</v>
      </c>
      <c r="J29" s="358"/>
    </row>
    <row r="30" spans="1:10" x14ac:dyDescent="0.2">
      <c r="A30" s="365" t="s">
        <v>288</v>
      </c>
      <c r="B30" s="367">
        <v>515</v>
      </c>
      <c r="C30" s="360">
        <f t="shared" si="0"/>
        <v>1.3454674467416959E-4</v>
      </c>
      <c r="D30" s="362"/>
      <c r="E30" s="366"/>
      <c r="F30" s="360">
        <f t="shared" si="1"/>
        <v>0</v>
      </c>
      <c r="G30" s="359"/>
      <c r="H30" s="335">
        <f t="shared" si="3"/>
        <v>515</v>
      </c>
      <c r="I30" s="334">
        <f t="shared" si="3"/>
        <v>1.3454674467416959E-4</v>
      </c>
      <c r="J30" s="358"/>
    </row>
    <row r="31" spans="1:10" x14ac:dyDescent="0.2">
      <c r="A31" s="365" t="s">
        <v>284</v>
      </c>
      <c r="B31" s="367">
        <v>408</v>
      </c>
      <c r="C31" s="360">
        <f t="shared" si="0"/>
        <v>1.0659237247973046E-4</v>
      </c>
      <c r="D31" s="362"/>
      <c r="E31" s="366">
        <v>890</v>
      </c>
      <c r="F31" s="360">
        <f t="shared" si="1"/>
        <v>1.9992393904970536E-4</v>
      </c>
      <c r="G31" s="359"/>
      <c r="H31" s="369">
        <f t="shared" si="3"/>
        <v>-482</v>
      </c>
      <c r="I31" s="368">
        <f t="shared" si="3"/>
        <v>-9.3331566569974901E-5</v>
      </c>
      <c r="J31" s="358"/>
    </row>
    <row r="32" spans="1:10" x14ac:dyDescent="0.2">
      <c r="A32" s="365" t="s">
        <v>283</v>
      </c>
      <c r="B32" s="367">
        <v>362</v>
      </c>
      <c r="C32" s="360">
        <f t="shared" si="0"/>
        <v>9.4574604994270657E-5</v>
      </c>
      <c r="D32" s="362"/>
      <c r="E32" s="366"/>
      <c r="F32" s="360">
        <f t="shared" si="1"/>
        <v>0</v>
      </c>
      <c r="G32" s="359"/>
      <c r="H32" s="335">
        <f t="shared" si="3"/>
        <v>362</v>
      </c>
      <c r="I32" s="334">
        <f t="shared" si="3"/>
        <v>9.4574604994270657E-5</v>
      </c>
      <c r="J32" s="358"/>
    </row>
    <row r="33" spans="1:10" x14ac:dyDescent="0.2">
      <c r="A33" s="365" t="s">
        <v>282</v>
      </c>
      <c r="B33" s="367">
        <v>345</v>
      </c>
      <c r="C33" s="360">
        <f t="shared" si="0"/>
        <v>9.0133256140948552E-5</v>
      </c>
      <c r="D33" s="362"/>
      <c r="E33" s="366"/>
      <c r="F33" s="360">
        <f t="shared" si="1"/>
        <v>0</v>
      </c>
      <c r="G33" s="359"/>
      <c r="H33" s="335">
        <f t="shared" si="3"/>
        <v>345</v>
      </c>
      <c r="I33" s="334">
        <f t="shared" si="3"/>
        <v>9.0133256140948552E-5</v>
      </c>
      <c r="J33" s="358"/>
    </row>
    <row r="34" spans="1:10" x14ac:dyDescent="0.2">
      <c r="A34" s="365" t="s">
        <v>281</v>
      </c>
      <c r="B34" s="367">
        <v>216</v>
      </c>
      <c r="C34" s="360">
        <f t="shared" si="0"/>
        <v>5.6431256018680833E-5</v>
      </c>
      <c r="D34" s="362"/>
      <c r="E34" s="366"/>
      <c r="F34" s="360">
        <f t="shared" si="1"/>
        <v>0</v>
      </c>
      <c r="G34" s="359"/>
      <c r="H34" s="335">
        <f t="shared" si="3"/>
        <v>216</v>
      </c>
      <c r="I34" s="334">
        <f t="shared" si="3"/>
        <v>5.6431256018680833E-5</v>
      </c>
      <c r="J34" s="358"/>
    </row>
    <row r="35" spans="1:10" x14ac:dyDescent="0.2">
      <c r="A35" s="365" t="s">
        <v>280</v>
      </c>
      <c r="B35" s="367">
        <v>156</v>
      </c>
      <c r="C35" s="360">
        <f t="shared" si="0"/>
        <v>4.0755907124602829E-5</v>
      </c>
      <c r="D35" s="362"/>
      <c r="E35" s="366"/>
      <c r="F35" s="360">
        <f t="shared" si="1"/>
        <v>0</v>
      </c>
      <c r="G35" s="359"/>
      <c r="H35" s="335">
        <f t="shared" si="3"/>
        <v>156</v>
      </c>
      <c r="I35" s="334">
        <f t="shared" si="3"/>
        <v>4.0755907124602829E-5</v>
      </c>
      <c r="J35" s="358"/>
    </row>
    <row r="36" spans="1:10" x14ac:dyDescent="0.2">
      <c r="A36" s="365" t="s">
        <v>279</v>
      </c>
      <c r="B36" s="367">
        <v>146</v>
      </c>
      <c r="C36" s="360">
        <f t="shared" si="0"/>
        <v>3.8143348975589824E-5</v>
      </c>
      <c r="D36" s="362"/>
      <c r="E36" s="366"/>
      <c r="F36" s="360">
        <f t="shared" si="1"/>
        <v>0</v>
      </c>
      <c r="G36" s="359"/>
      <c r="H36" s="335">
        <f t="shared" si="3"/>
        <v>146</v>
      </c>
      <c r="I36" s="334">
        <f t="shared" si="3"/>
        <v>3.8143348975589824E-5</v>
      </c>
      <c r="J36" s="358"/>
    </row>
    <row r="37" spans="1:10" x14ac:dyDescent="0.2">
      <c r="A37" s="365" t="s">
        <v>278</v>
      </c>
      <c r="B37" s="367">
        <v>135</v>
      </c>
      <c r="C37" s="360">
        <f t="shared" si="0"/>
        <v>3.5269535011675523E-5</v>
      </c>
      <c r="D37" s="362"/>
      <c r="E37" s="366"/>
      <c r="F37" s="360">
        <f t="shared" si="1"/>
        <v>0</v>
      </c>
      <c r="G37" s="359"/>
      <c r="H37" s="335">
        <f t="shared" si="3"/>
        <v>135</v>
      </c>
      <c r="I37" s="334">
        <f t="shared" si="3"/>
        <v>3.5269535011675523E-5</v>
      </c>
      <c r="J37" s="358"/>
    </row>
    <row r="38" spans="1:10" x14ac:dyDescent="0.2">
      <c r="A38" s="365" t="s">
        <v>277</v>
      </c>
      <c r="B38" s="364"/>
      <c r="C38" s="363"/>
      <c r="D38" s="362"/>
      <c r="E38" s="361">
        <v>14806</v>
      </c>
      <c r="F38" s="360">
        <f t="shared" si="1"/>
        <v>3.3259256646853232E-3</v>
      </c>
      <c r="G38" s="359"/>
      <c r="H38" s="335">
        <f t="shared" si="3"/>
        <v>-14806</v>
      </c>
      <c r="I38" s="334">
        <f t="shared" si="3"/>
        <v>-3.3259256646853232E-3</v>
      </c>
      <c r="J38" s="358"/>
    </row>
    <row r="39" spans="1:10" x14ac:dyDescent="0.2">
      <c r="A39" s="365" t="s">
        <v>276</v>
      </c>
      <c r="B39" s="364"/>
      <c r="C39" s="363"/>
      <c r="D39" s="362"/>
      <c r="E39" s="361">
        <v>6024</v>
      </c>
      <c r="F39" s="360">
        <f t="shared" si="1"/>
        <v>1.3531930436353091E-3</v>
      </c>
      <c r="G39" s="359"/>
      <c r="H39" s="335">
        <f t="shared" si="3"/>
        <v>-6024</v>
      </c>
      <c r="I39" s="334">
        <f t="shared" si="3"/>
        <v>-1.3531930436353091E-3</v>
      </c>
      <c r="J39" s="358"/>
    </row>
    <row r="40" spans="1:10" x14ac:dyDescent="0.2">
      <c r="A40" s="365" t="s">
        <v>275</v>
      </c>
      <c r="B40" s="364"/>
      <c r="C40" s="363"/>
      <c r="D40" s="362"/>
      <c r="E40" s="361">
        <v>4815</v>
      </c>
      <c r="F40" s="360">
        <f t="shared" si="1"/>
        <v>1.0816109736228442E-3</v>
      </c>
      <c r="G40" s="359"/>
      <c r="H40" s="335">
        <f t="shared" si="3"/>
        <v>-4815</v>
      </c>
      <c r="I40" s="334">
        <f t="shared" si="3"/>
        <v>-1.0816109736228442E-3</v>
      </c>
      <c r="J40" s="358"/>
    </row>
    <row r="41" spans="1:10" x14ac:dyDescent="0.2">
      <c r="A41" s="365" t="s">
        <v>274</v>
      </c>
      <c r="B41" s="364"/>
      <c r="C41" s="363"/>
      <c r="D41" s="362"/>
      <c r="E41" s="361">
        <v>1477</v>
      </c>
      <c r="F41" s="360">
        <f t="shared" si="1"/>
        <v>3.317838853667582E-4</v>
      </c>
      <c r="G41" s="359"/>
      <c r="H41" s="335">
        <f t="shared" si="3"/>
        <v>-1477</v>
      </c>
      <c r="I41" s="334">
        <f t="shared" si="3"/>
        <v>-3.317838853667582E-4</v>
      </c>
      <c r="J41" s="358"/>
    </row>
    <row r="42" spans="1:10" ht="13.5" thickBot="1" x14ac:dyDescent="0.25">
      <c r="A42" s="357" t="s">
        <v>273</v>
      </c>
      <c r="B42" s="356"/>
      <c r="C42" s="355"/>
      <c r="D42" s="354"/>
      <c r="E42" s="353">
        <v>780</v>
      </c>
      <c r="F42" s="352">
        <f t="shared" si="1"/>
        <v>1.7521423871771929E-4</v>
      </c>
      <c r="G42" s="351"/>
      <c r="H42" s="350">
        <f t="shared" si="3"/>
        <v>-780</v>
      </c>
      <c r="I42" s="349">
        <f t="shared" si="3"/>
        <v>-1.7521423871771929E-4</v>
      </c>
      <c r="J42" s="348"/>
    </row>
    <row r="43" spans="1:10" ht="14.25" thickTop="1" thickBot="1" x14ac:dyDescent="0.25">
      <c r="A43" s="332" t="s">
        <v>271</v>
      </c>
      <c r="B43" s="331">
        <f t="shared" ref="B43:J43" si="4">SUM(B5:B42)</f>
        <v>3827666</v>
      </c>
      <c r="C43" s="329">
        <f t="shared" si="4"/>
        <v>1</v>
      </c>
      <c r="D43" s="325">
        <f t="shared" si="4"/>
        <v>109</v>
      </c>
      <c r="E43" s="330">
        <f t="shared" si="4"/>
        <v>4451693</v>
      </c>
      <c r="F43" s="329">
        <f t="shared" si="4"/>
        <v>1.0000000000000002</v>
      </c>
      <c r="G43" s="328">
        <f t="shared" si="4"/>
        <v>109</v>
      </c>
      <c r="H43" s="327">
        <f t="shared" si="4"/>
        <v>-624027</v>
      </c>
      <c r="I43" s="326">
        <f t="shared" si="4"/>
        <v>-5.3505377212159644E-17</v>
      </c>
      <c r="J43" s="325">
        <f t="shared" si="4"/>
        <v>0</v>
      </c>
    </row>
    <row r="44" spans="1:10" ht="14.25" thickTop="1" thickBot="1" x14ac:dyDescent="0.25">
      <c r="A44" s="347" t="s">
        <v>272</v>
      </c>
      <c r="B44" s="346">
        <v>35081</v>
      </c>
      <c r="C44" s="337">
        <f>B44/B45</f>
        <v>9.0818787769429369E-3</v>
      </c>
      <c r="D44" s="341"/>
      <c r="E44" s="345">
        <v>47920</v>
      </c>
      <c r="F44" s="337">
        <f>E44/E45</f>
        <v>1.064980477209929E-2</v>
      </c>
      <c r="G44" s="344"/>
      <c r="H44" s="343">
        <f>B44-E44</f>
        <v>-12839</v>
      </c>
      <c r="I44" s="342">
        <f>C44-F44</f>
        <v>-1.5679259951563527E-3</v>
      </c>
      <c r="J44" s="341"/>
    </row>
    <row r="45" spans="1:10" ht="14.25" thickTop="1" thickBot="1" x14ac:dyDescent="0.25">
      <c r="A45" s="332" t="s">
        <v>271</v>
      </c>
      <c r="B45" s="331">
        <f>SUM(B43:B44)</f>
        <v>3862747</v>
      </c>
      <c r="C45" s="329"/>
      <c r="D45" s="325"/>
      <c r="E45" s="331">
        <f>SUM(E43:E44)</f>
        <v>4499613</v>
      </c>
      <c r="F45" s="329"/>
      <c r="G45" s="328"/>
      <c r="H45" s="327"/>
      <c r="I45" s="326"/>
      <c r="J45" s="325"/>
    </row>
    <row r="46" spans="1:10" ht="14.25" thickTop="1" thickBot="1" x14ac:dyDescent="0.25">
      <c r="A46" s="340" t="s">
        <v>270</v>
      </c>
      <c r="B46" s="339">
        <v>22390</v>
      </c>
      <c r="C46" s="337">
        <f>B46/B47</f>
        <v>5.7629885381133275E-3</v>
      </c>
      <c r="D46" s="333"/>
      <c r="E46" s="338">
        <v>28658</v>
      </c>
      <c r="F46" s="337">
        <f>E46/E47</f>
        <v>6.3286848335711359E-3</v>
      </c>
      <c r="G46" s="336"/>
      <c r="H46" s="335">
        <f>B46-E46</f>
        <v>-6268</v>
      </c>
      <c r="I46" s="334">
        <f>C46-F46</f>
        <v>-5.6569629545780847E-4</v>
      </c>
      <c r="J46" s="333"/>
    </row>
    <row r="47" spans="1:10" ht="14.25" thickTop="1" thickBot="1" x14ac:dyDescent="0.25">
      <c r="A47" s="332" t="s">
        <v>213</v>
      </c>
      <c r="B47" s="331">
        <f>SUM(B45:B46)</f>
        <v>3885137</v>
      </c>
      <c r="C47" s="329"/>
      <c r="D47" s="325"/>
      <c r="E47" s="331">
        <f>SUM(E45:E46)</f>
        <v>4528271</v>
      </c>
      <c r="F47" s="329"/>
      <c r="G47" s="328"/>
      <c r="H47" s="327"/>
      <c r="I47" s="326"/>
      <c r="J47" s="325"/>
    </row>
    <row r="48" spans="1:10" ht="14.25" thickTop="1" thickBot="1" x14ac:dyDescent="0.25">
      <c r="A48" s="340" t="s">
        <v>214</v>
      </c>
      <c r="B48" s="331">
        <f>B49-B47</f>
        <v>2507483</v>
      </c>
      <c r="C48" s="337">
        <f>B48/B49</f>
        <v>0.39224652802763188</v>
      </c>
      <c r="D48" s="333"/>
      <c r="E48" s="338">
        <f>E49-E47</f>
        <v>1702816</v>
      </c>
      <c r="F48" s="337">
        <f>E48/E49</f>
        <v>0.273277519636622</v>
      </c>
      <c r="G48" s="336"/>
      <c r="H48" s="335">
        <f>B48-E48</f>
        <v>804667</v>
      </c>
      <c r="I48" s="334">
        <f>C48-F48</f>
        <v>0.11896900839100988</v>
      </c>
      <c r="J48" s="333"/>
    </row>
    <row r="49" spans="1:10" ht="14.25" thickTop="1" thickBot="1" x14ac:dyDescent="0.25">
      <c r="A49" s="332" t="s">
        <v>269</v>
      </c>
      <c r="B49" s="331">
        <v>6392620</v>
      </c>
      <c r="C49" s="329"/>
      <c r="D49" s="325"/>
      <c r="E49" s="330">
        <v>6231087</v>
      </c>
      <c r="F49" s="329"/>
      <c r="G49" s="328"/>
      <c r="H49" s="327"/>
      <c r="I49" s="326"/>
      <c r="J49" s="325"/>
    </row>
    <row r="50" spans="1:10" ht="13.5" thickTop="1" x14ac:dyDescent="0.2"/>
  </sheetData>
  <mergeCells count="4">
    <mergeCell ref="A1:J1"/>
    <mergeCell ref="B3:D3"/>
    <mergeCell ref="E3:G3"/>
    <mergeCell ref="H3:J3"/>
  </mergeCells>
  <printOptions horizontalCentered="1"/>
  <pageMargins left="0.39370078740157483" right="0.23622047244094491" top="0.27559055118110237" bottom="0.74803149606299213" header="0.27559055118110237" footer="0.31496062992125984"/>
  <pageSetup paperSize="9" scale="120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="115" workbookViewId="0">
      <selection activeCell="J22" sqref="J22"/>
    </sheetView>
  </sheetViews>
  <sheetFormatPr baseColWidth="10" defaultRowHeight="12.75" x14ac:dyDescent="0.2"/>
  <cols>
    <col min="1" max="1" width="32.85546875" style="30" bestFit="1" customWidth="1"/>
    <col min="2" max="9" width="5" style="30" bestFit="1" customWidth="1"/>
    <col min="10" max="16384" width="11.42578125" style="30"/>
  </cols>
  <sheetData>
    <row r="1" spans="1:9" ht="18" x14ac:dyDescent="0.25">
      <c r="A1" s="516" t="s">
        <v>233</v>
      </c>
      <c r="B1" s="516"/>
      <c r="C1" s="516"/>
      <c r="D1" s="516"/>
      <c r="E1" s="516"/>
      <c r="F1" s="516"/>
      <c r="G1" s="516"/>
      <c r="H1" s="516"/>
      <c r="I1" s="516"/>
    </row>
    <row r="2" spans="1:9" ht="13.5" thickBot="1" x14ac:dyDescent="0.25"/>
    <row r="3" spans="1:9" ht="14.25" thickTop="1" thickBot="1" x14ac:dyDescent="0.25">
      <c r="A3" s="31" t="s">
        <v>37</v>
      </c>
      <c r="B3" s="31">
        <v>1983</v>
      </c>
      <c r="C3" s="31">
        <v>1987</v>
      </c>
      <c r="D3" s="31">
        <v>1991</v>
      </c>
      <c r="E3" s="31">
        <v>1995</v>
      </c>
      <c r="F3" s="31">
        <v>1999</v>
      </c>
      <c r="G3" s="31">
        <v>2003</v>
      </c>
      <c r="H3" s="31">
        <v>2007</v>
      </c>
      <c r="I3" s="31">
        <v>2011</v>
      </c>
    </row>
    <row r="4" spans="1:9" ht="13.5" thickTop="1" x14ac:dyDescent="0.2">
      <c r="A4" s="78" t="s">
        <v>18</v>
      </c>
      <c r="B4" s="34">
        <v>21</v>
      </c>
      <c r="C4" s="34">
        <v>25</v>
      </c>
      <c r="D4" s="34">
        <v>31</v>
      </c>
      <c r="E4" s="34">
        <v>30</v>
      </c>
      <c r="F4" s="34">
        <v>28</v>
      </c>
      <c r="G4" s="35">
        <v>29</v>
      </c>
      <c r="H4" s="35">
        <v>28</v>
      </c>
      <c r="I4" s="36">
        <v>35</v>
      </c>
    </row>
    <row r="5" spans="1:9" x14ac:dyDescent="0.2">
      <c r="A5" s="79" t="s">
        <v>3</v>
      </c>
      <c r="B5" s="39">
        <v>21</v>
      </c>
      <c r="C5" s="39">
        <v>21</v>
      </c>
      <c r="D5" s="39">
        <v>21</v>
      </c>
      <c r="E5" s="39">
        <v>16</v>
      </c>
      <c r="F5" s="39">
        <v>13</v>
      </c>
      <c r="G5" s="40">
        <v>15</v>
      </c>
      <c r="H5" s="40">
        <v>22</v>
      </c>
      <c r="I5" s="41">
        <v>19</v>
      </c>
    </row>
    <row r="6" spans="1:9" x14ac:dyDescent="0.2">
      <c r="A6" s="79" t="s">
        <v>234</v>
      </c>
      <c r="B6" s="39">
        <v>6</v>
      </c>
      <c r="C6" s="39">
        <v>4</v>
      </c>
      <c r="D6" s="39"/>
      <c r="E6" s="39">
        <v>2</v>
      </c>
      <c r="F6" s="39">
        <v>3</v>
      </c>
      <c r="G6" s="40">
        <v>3</v>
      </c>
      <c r="H6" s="40">
        <v>3</v>
      </c>
      <c r="I6" s="41"/>
    </row>
    <row r="7" spans="1:9" x14ac:dyDescent="0.2">
      <c r="A7" s="80" t="s">
        <v>235</v>
      </c>
      <c r="B7" s="44"/>
      <c r="C7" s="44"/>
      <c r="D7" s="44"/>
      <c r="E7" s="44"/>
      <c r="F7" s="44">
        <v>7</v>
      </c>
      <c r="G7" s="45">
        <v>5</v>
      </c>
      <c r="H7" s="45"/>
      <c r="I7" s="249"/>
    </row>
    <row r="8" spans="1:9" x14ac:dyDescent="0.2">
      <c r="A8" s="80" t="s">
        <v>236</v>
      </c>
      <c r="B8" s="44">
        <v>4</v>
      </c>
      <c r="C8" s="44">
        <v>2</v>
      </c>
      <c r="D8" s="44">
        <v>3</v>
      </c>
      <c r="E8" s="44">
        <v>6</v>
      </c>
      <c r="F8" s="44">
        <v>5</v>
      </c>
      <c r="G8" s="45">
        <v>4</v>
      </c>
      <c r="H8" s="517" t="s">
        <v>237</v>
      </c>
      <c r="I8" s="249">
        <v>4</v>
      </c>
    </row>
    <row r="9" spans="1:9" x14ac:dyDescent="0.2">
      <c r="A9" s="80" t="s">
        <v>238</v>
      </c>
      <c r="B9" s="44"/>
      <c r="C9" s="44"/>
      <c r="D9" s="44"/>
      <c r="E9" s="44">
        <v>3</v>
      </c>
      <c r="F9" s="44">
        <v>3</v>
      </c>
      <c r="G9" s="520">
        <v>2</v>
      </c>
      <c r="H9" s="518"/>
      <c r="I9" s="249"/>
    </row>
    <row r="10" spans="1:9" x14ac:dyDescent="0.2">
      <c r="A10" s="80" t="s">
        <v>34</v>
      </c>
      <c r="B10" s="44"/>
      <c r="C10" s="44"/>
      <c r="D10" s="44"/>
      <c r="E10" s="44">
        <v>1</v>
      </c>
      <c r="F10" s="44"/>
      <c r="G10" s="521"/>
      <c r="H10" s="519"/>
      <c r="I10" s="251"/>
    </row>
    <row r="11" spans="1:9" x14ac:dyDescent="0.2">
      <c r="A11" s="80" t="s">
        <v>93</v>
      </c>
      <c r="B11" s="44"/>
      <c r="C11" s="44"/>
      <c r="D11" s="44"/>
      <c r="E11" s="44"/>
      <c r="F11" s="44"/>
      <c r="G11" s="298"/>
      <c r="H11" s="298">
        <v>5</v>
      </c>
      <c r="I11" s="299"/>
    </row>
    <row r="12" spans="1:9" x14ac:dyDescent="0.2">
      <c r="A12" s="80" t="s">
        <v>2</v>
      </c>
      <c r="B12" s="44"/>
      <c r="C12" s="44">
        <v>5</v>
      </c>
      <c r="D12" s="44"/>
      <c r="E12" s="44"/>
      <c r="F12" s="44"/>
      <c r="G12" s="45"/>
      <c r="H12" s="45"/>
      <c r="I12" s="46"/>
    </row>
    <row r="13" spans="1:9" x14ac:dyDescent="0.2">
      <c r="A13" s="80" t="s">
        <v>31</v>
      </c>
      <c r="B13" s="44"/>
      <c r="C13" s="44">
        <v>2</v>
      </c>
      <c r="D13" s="44">
        <v>2</v>
      </c>
      <c r="E13" s="44"/>
      <c r="F13" s="44"/>
      <c r="G13" s="45"/>
      <c r="H13" s="45"/>
      <c r="I13" s="46"/>
    </row>
    <row r="14" spans="1:9" x14ac:dyDescent="0.2">
      <c r="A14" s="80" t="s">
        <v>239</v>
      </c>
      <c r="B14" s="44"/>
      <c r="C14" s="44"/>
      <c r="D14" s="44">
        <v>1</v>
      </c>
      <c r="E14" s="44"/>
      <c r="F14" s="44"/>
      <c r="G14" s="45"/>
      <c r="H14" s="45"/>
      <c r="I14" s="46"/>
    </row>
    <row r="15" spans="1:9" x14ac:dyDescent="0.2">
      <c r="A15" s="80" t="s">
        <v>240</v>
      </c>
      <c r="B15" s="44"/>
      <c r="C15" s="44"/>
      <c r="D15" s="44"/>
      <c r="E15" s="44">
        <v>1</v>
      </c>
      <c r="F15" s="44"/>
      <c r="G15" s="45">
        <v>1</v>
      </c>
      <c r="H15" s="45">
        <v>1</v>
      </c>
      <c r="I15" s="46"/>
    </row>
    <row r="16" spans="1:9" x14ac:dyDescent="0.2">
      <c r="A16" s="80" t="s">
        <v>241</v>
      </c>
      <c r="B16" s="44"/>
      <c r="C16" s="44"/>
      <c r="D16" s="44"/>
      <c r="E16" s="44"/>
      <c r="F16" s="44"/>
      <c r="G16" s="45"/>
      <c r="H16" s="45"/>
      <c r="I16" s="46">
        <v>1</v>
      </c>
    </row>
    <row r="17" spans="1:9" x14ac:dyDescent="0.2">
      <c r="A17" s="80" t="s">
        <v>36</v>
      </c>
      <c r="B17" s="44"/>
      <c r="C17" s="44"/>
      <c r="D17" s="44">
        <v>1</v>
      </c>
      <c r="E17" s="44"/>
      <c r="F17" s="44"/>
      <c r="G17" s="45"/>
      <c r="H17" s="45"/>
      <c r="I17" s="46"/>
    </row>
    <row r="18" spans="1:9" x14ac:dyDescent="0.2">
      <c r="A18" s="80" t="s">
        <v>27</v>
      </c>
      <c r="B18" s="44">
        <v>1</v>
      </c>
      <c r="C18" s="44"/>
      <c r="D18" s="44"/>
      <c r="E18" s="44"/>
      <c r="F18" s="44"/>
      <c r="G18" s="45"/>
      <c r="H18" s="45"/>
      <c r="I18" s="46"/>
    </row>
    <row r="19" spans="1:9" ht="13.5" thickBot="1" x14ac:dyDescent="0.25">
      <c r="A19" s="80" t="s">
        <v>29</v>
      </c>
      <c r="B19" s="44">
        <v>1</v>
      </c>
      <c r="C19" s="44"/>
      <c r="D19" s="44"/>
      <c r="E19" s="44"/>
      <c r="F19" s="44"/>
      <c r="G19" s="45"/>
      <c r="H19" s="45"/>
      <c r="I19" s="300"/>
    </row>
    <row r="20" spans="1:9" ht="14.25" thickTop="1" thickBot="1" x14ac:dyDescent="0.25">
      <c r="A20" s="31" t="s">
        <v>5</v>
      </c>
      <c r="B20" s="76">
        <f t="shared" ref="B20:H20" si="0">SUM(B4:B19)</f>
        <v>54</v>
      </c>
      <c r="C20" s="76">
        <f t="shared" si="0"/>
        <v>59</v>
      </c>
      <c r="D20" s="76">
        <f t="shared" si="0"/>
        <v>59</v>
      </c>
      <c r="E20" s="76">
        <f t="shared" si="0"/>
        <v>59</v>
      </c>
      <c r="F20" s="76">
        <f t="shared" si="0"/>
        <v>59</v>
      </c>
      <c r="G20" s="76">
        <f t="shared" si="0"/>
        <v>59</v>
      </c>
      <c r="H20" s="76">
        <f t="shared" si="0"/>
        <v>59</v>
      </c>
      <c r="I20" s="76">
        <v>59</v>
      </c>
    </row>
    <row r="21" spans="1:9" ht="13.5" thickTop="1" x14ac:dyDescent="0.2"/>
    <row r="22" spans="1:9" x14ac:dyDescent="0.2">
      <c r="A22" s="501" t="s">
        <v>87</v>
      </c>
      <c r="B22" s="501"/>
      <c r="C22" s="501"/>
      <c r="D22" s="501"/>
      <c r="E22" s="501"/>
      <c r="F22" s="501"/>
      <c r="G22" s="501"/>
      <c r="H22" s="501"/>
    </row>
    <row r="23" spans="1:9" ht="6.75" customHeight="1" x14ac:dyDescent="0.2"/>
    <row r="24" spans="1:9" x14ac:dyDescent="0.2">
      <c r="A24" s="501" t="s">
        <v>28</v>
      </c>
      <c r="B24" s="501"/>
      <c r="C24" s="501"/>
      <c r="D24" s="501"/>
      <c r="E24" s="501"/>
      <c r="F24" s="501"/>
      <c r="G24" s="501"/>
      <c r="H24" s="501"/>
    </row>
    <row r="25" spans="1:9" x14ac:dyDescent="0.2">
      <c r="A25" s="501" t="s">
        <v>242</v>
      </c>
      <c r="B25" s="501"/>
      <c r="C25" s="501"/>
      <c r="D25" s="501"/>
      <c r="E25" s="501"/>
      <c r="F25" s="501"/>
      <c r="G25" s="501"/>
    </row>
    <row r="26" spans="1:9" x14ac:dyDescent="0.2">
      <c r="A26" s="501" t="s">
        <v>243</v>
      </c>
      <c r="B26" s="501"/>
      <c r="C26" s="501"/>
      <c r="D26" s="501"/>
      <c r="E26" s="501"/>
      <c r="F26" s="501"/>
      <c r="G26" s="501"/>
      <c r="H26" s="501"/>
    </row>
    <row r="27" spans="1:9" x14ac:dyDescent="0.2">
      <c r="A27" s="501" t="s">
        <v>244</v>
      </c>
      <c r="B27" s="501"/>
      <c r="C27" s="501"/>
      <c r="D27" s="501"/>
      <c r="E27" s="501"/>
      <c r="F27" s="501"/>
      <c r="G27" s="501"/>
      <c r="H27" s="501"/>
    </row>
    <row r="28" spans="1:9" ht="7.5" customHeight="1" x14ac:dyDescent="0.2"/>
    <row r="29" spans="1:9" x14ac:dyDescent="0.2">
      <c r="A29" s="501" t="s">
        <v>35</v>
      </c>
      <c r="B29" s="501"/>
      <c r="C29" s="501"/>
      <c r="D29" s="501"/>
      <c r="E29" s="501"/>
      <c r="F29" s="501"/>
      <c r="G29" s="501"/>
      <c r="H29" s="501"/>
    </row>
    <row r="30" spans="1:9" ht="6.75" customHeight="1" x14ac:dyDescent="0.2"/>
    <row r="31" spans="1:9" x14ac:dyDescent="0.2">
      <c r="A31" s="501" t="s">
        <v>30</v>
      </c>
      <c r="B31" s="501"/>
      <c r="C31" s="501"/>
      <c r="D31" s="501"/>
      <c r="E31" s="501"/>
      <c r="F31" s="501"/>
      <c r="G31" s="501"/>
      <c r="H31" s="501"/>
    </row>
    <row r="32" spans="1:9" ht="8.25" customHeight="1" x14ac:dyDescent="0.2"/>
    <row r="33" spans="1:9" x14ac:dyDescent="0.2">
      <c r="A33" s="501" t="s">
        <v>32</v>
      </c>
      <c r="B33" s="501"/>
      <c r="C33" s="501"/>
      <c r="D33" s="501"/>
      <c r="E33" s="501"/>
      <c r="F33" s="501"/>
      <c r="G33" s="501"/>
      <c r="H33" s="501"/>
    </row>
    <row r="34" spans="1:9" ht="8.25" customHeight="1" x14ac:dyDescent="0.2"/>
    <row r="35" spans="1:9" x14ac:dyDescent="0.2">
      <c r="A35" s="501" t="s">
        <v>33</v>
      </c>
      <c r="B35" s="501"/>
      <c r="C35" s="501"/>
      <c r="D35" s="501"/>
      <c r="E35" s="501"/>
      <c r="F35" s="501"/>
      <c r="G35" s="501"/>
      <c r="H35" s="501"/>
    </row>
    <row r="36" spans="1:9" ht="7.5" customHeight="1" x14ac:dyDescent="0.2"/>
    <row r="37" spans="1:9" x14ac:dyDescent="0.2">
      <c r="A37" s="501" t="s">
        <v>245</v>
      </c>
      <c r="B37" s="501"/>
      <c r="C37" s="501"/>
      <c r="D37" s="501"/>
      <c r="E37" s="501"/>
      <c r="F37" s="501"/>
      <c r="G37" s="501"/>
      <c r="H37" s="501"/>
    </row>
    <row r="38" spans="1:9" ht="7.5" customHeight="1" x14ac:dyDescent="0.2"/>
    <row r="39" spans="1:9" x14ac:dyDescent="0.2">
      <c r="A39" s="501" t="s">
        <v>92</v>
      </c>
      <c r="B39" s="501"/>
      <c r="C39" s="501"/>
      <c r="D39" s="501"/>
      <c r="E39" s="501"/>
      <c r="F39" s="501"/>
      <c r="G39" s="501"/>
      <c r="H39" s="501"/>
    </row>
    <row r="40" spans="1:9" ht="7.5" customHeight="1" x14ac:dyDescent="0.2"/>
    <row r="41" spans="1:9" x14ac:dyDescent="0.2">
      <c r="A41" s="501" t="s">
        <v>50</v>
      </c>
      <c r="B41" s="501"/>
      <c r="C41" s="501"/>
      <c r="D41" s="501"/>
      <c r="E41" s="501"/>
      <c r="F41" s="501"/>
      <c r="G41" s="501"/>
      <c r="H41" s="501"/>
    </row>
    <row r="42" spans="1:9" ht="7.5" customHeight="1" x14ac:dyDescent="0.2"/>
    <row r="43" spans="1:9" x14ac:dyDescent="0.2">
      <c r="A43" s="501" t="s">
        <v>246</v>
      </c>
      <c r="B43" s="501"/>
      <c r="C43" s="501"/>
      <c r="D43" s="501"/>
      <c r="E43" s="501"/>
      <c r="F43" s="501"/>
      <c r="G43" s="501"/>
      <c r="H43" s="501"/>
      <c r="I43" s="501"/>
    </row>
  </sheetData>
  <mergeCells count="16">
    <mergeCell ref="A25:G25"/>
    <mergeCell ref="A37:H37"/>
    <mergeCell ref="A39:H39"/>
    <mergeCell ref="A41:H41"/>
    <mergeCell ref="A43:I43"/>
    <mergeCell ref="A26:H26"/>
    <mergeCell ref="A27:H27"/>
    <mergeCell ref="A29:H29"/>
    <mergeCell ref="A31:H31"/>
    <mergeCell ref="A33:H33"/>
    <mergeCell ref="A35:H35"/>
    <mergeCell ref="A1:I1"/>
    <mergeCell ref="H8:H10"/>
    <mergeCell ref="G9:G10"/>
    <mergeCell ref="A22:H22"/>
    <mergeCell ref="A24:H24"/>
  </mergeCells>
  <pageMargins left="0.24" right="0.24" top="0.17" bottom="0.16" header="0" footer="0"/>
  <pageSetup paperSize="9" scale="13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zoomScale="115" workbookViewId="0">
      <selection activeCell="A28" sqref="A28"/>
    </sheetView>
  </sheetViews>
  <sheetFormatPr baseColWidth="10" defaultRowHeight="12.75" x14ac:dyDescent="0.2"/>
  <cols>
    <col min="1" max="1" width="74.5703125" style="30" bestFit="1" customWidth="1"/>
    <col min="2" max="2" width="11.42578125" style="30"/>
    <col min="3" max="3" width="7" style="30" bestFit="1" customWidth="1"/>
    <col min="4" max="4" width="6" style="30" bestFit="1" customWidth="1"/>
    <col min="5" max="16384" width="11.42578125" style="30"/>
  </cols>
  <sheetData>
    <row r="1" spans="1:4" ht="18" x14ac:dyDescent="0.25">
      <c r="A1" s="516" t="s">
        <v>180</v>
      </c>
      <c r="B1" s="516"/>
      <c r="C1" s="516"/>
      <c r="D1" s="516"/>
    </row>
    <row r="2" spans="1:4" ht="22.5" customHeight="1" x14ac:dyDescent="0.2">
      <c r="A2" s="261"/>
      <c r="B2" s="262"/>
      <c r="C2" s="263"/>
      <c r="D2" s="263"/>
    </row>
    <row r="3" spans="1:4" ht="15.75" x14ac:dyDescent="0.25">
      <c r="A3" s="264" t="s">
        <v>181</v>
      </c>
      <c r="B3" s="264" t="s">
        <v>182</v>
      </c>
      <c r="C3" s="264" t="s">
        <v>7</v>
      </c>
      <c r="D3" s="264" t="s">
        <v>183</v>
      </c>
    </row>
    <row r="4" spans="1:4" ht="15.75" x14ac:dyDescent="0.25">
      <c r="A4" s="265" t="s">
        <v>184</v>
      </c>
      <c r="B4" s="266">
        <v>289381</v>
      </c>
      <c r="C4" s="267">
        <f>B4/$B$30*100</f>
        <v>32.849041140052357</v>
      </c>
      <c r="D4" s="264">
        <v>21</v>
      </c>
    </row>
    <row r="5" spans="1:4" ht="15.75" x14ac:dyDescent="0.25">
      <c r="A5" s="265" t="s">
        <v>185</v>
      </c>
      <c r="B5" s="266">
        <v>223785</v>
      </c>
      <c r="C5" s="267">
        <f t="shared" ref="C5:C29" si="0">B5/$B$30*100</f>
        <v>25.40292096414974</v>
      </c>
      <c r="D5" s="264">
        <v>20</v>
      </c>
    </row>
    <row r="6" spans="1:4" ht="15.75" x14ac:dyDescent="0.25">
      <c r="A6" s="265" t="s">
        <v>186</v>
      </c>
      <c r="B6" s="266">
        <v>190028</v>
      </c>
      <c r="C6" s="267">
        <f t="shared" si="0"/>
        <v>21.571000133947525</v>
      </c>
      <c r="D6" s="264">
        <v>15</v>
      </c>
    </row>
    <row r="7" spans="1:4" ht="15.75" x14ac:dyDescent="0.25">
      <c r="A7" s="265" t="s">
        <v>160</v>
      </c>
      <c r="B7" s="266">
        <v>82148</v>
      </c>
      <c r="C7" s="267">
        <f t="shared" si="0"/>
        <v>9.3250179921039074</v>
      </c>
      <c r="D7" s="264">
        <v>3</v>
      </c>
    </row>
    <row r="8" spans="1:4" ht="15" x14ac:dyDescent="0.2">
      <c r="A8" s="265" t="s">
        <v>187</v>
      </c>
      <c r="B8" s="266">
        <v>19020</v>
      </c>
      <c r="C8" s="267">
        <f t="shared" si="0"/>
        <v>2.1590524688344974</v>
      </c>
      <c r="D8" s="268" t="s">
        <v>188</v>
      </c>
    </row>
    <row r="9" spans="1:4" ht="15" x14ac:dyDescent="0.2">
      <c r="A9" s="265" t="s">
        <v>189</v>
      </c>
      <c r="B9" s="266">
        <v>18831</v>
      </c>
      <c r="C9" s="267">
        <f t="shared" si="0"/>
        <v>2.1375981619675302</v>
      </c>
      <c r="D9" s="268" t="s">
        <v>188</v>
      </c>
    </row>
    <row r="10" spans="1:4" ht="15" x14ac:dyDescent="0.2">
      <c r="A10" s="265" t="s">
        <v>190</v>
      </c>
      <c r="B10" s="266">
        <v>9069</v>
      </c>
      <c r="C10" s="267">
        <f t="shared" si="0"/>
        <v>1.0294661850609916</v>
      </c>
      <c r="D10" s="268" t="s">
        <v>188</v>
      </c>
    </row>
    <row r="11" spans="1:4" ht="15" x14ac:dyDescent="0.2">
      <c r="A11" s="265" t="s">
        <v>191</v>
      </c>
      <c r="B11" s="266">
        <v>7382</v>
      </c>
      <c r="C11" s="267">
        <f t="shared" si="0"/>
        <v>0.83796663117435655</v>
      </c>
      <c r="D11" s="268" t="s">
        <v>188</v>
      </c>
    </row>
    <row r="12" spans="1:4" ht="15" x14ac:dyDescent="0.2">
      <c r="A12" s="265" t="s">
        <v>192</v>
      </c>
      <c r="B12" s="266">
        <v>6696</v>
      </c>
      <c r="C12" s="267">
        <f t="shared" si="0"/>
        <v>0.7600954432868452</v>
      </c>
      <c r="D12" s="268" t="s">
        <v>188</v>
      </c>
    </row>
    <row r="13" spans="1:4" ht="15" x14ac:dyDescent="0.2">
      <c r="A13" s="265" t="s">
        <v>193</v>
      </c>
      <c r="B13" s="266">
        <v>6494</v>
      </c>
      <c r="C13" s="267">
        <f t="shared" si="0"/>
        <v>0.73716544335495404</v>
      </c>
      <c r="D13" s="268" t="s">
        <v>188</v>
      </c>
    </row>
    <row r="14" spans="1:4" ht="15" x14ac:dyDescent="0.2">
      <c r="A14" s="265" t="s">
        <v>194</v>
      </c>
      <c r="B14" s="266">
        <v>4761</v>
      </c>
      <c r="C14" s="267">
        <f t="shared" si="0"/>
        <v>0.54044420631551227</v>
      </c>
      <c r="D14" s="268" t="s">
        <v>188</v>
      </c>
    </row>
    <row r="15" spans="1:4" ht="15" x14ac:dyDescent="0.2">
      <c r="A15" s="265" t="s">
        <v>195</v>
      </c>
      <c r="B15" s="266">
        <v>4334</v>
      </c>
      <c r="C15" s="267">
        <f t="shared" si="0"/>
        <v>0.49197336487532661</v>
      </c>
      <c r="D15" s="268" t="s">
        <v>188</v>
      </c>
    </row>
    <row r="16" spans="1:4" ht="15" x14ac:dyDescent="0.2">
      <c r="A16" s="265" t="s">
        <v>196</v>
      </c>
      <c r="B16" s="266">
        <v>2750</v>
      </c>
      <c r="C16" s="267">
        <f t="shared" si="0"/>
        <v>0.31216584065693315</v>
      </c>
      <c r="D16" s="268" t="s">
        <v>188</v>
      </c>
    </row>
    <row r="17" spans="1:4" ht="15" x14ac:dyDescent="0.2">
      <c r="A17" s="265" t="s">
        <v>197</v>
      </c>
      <c r="B17" s="266">
        <v>2715</v>
      </c>
      <c r="C17" s="267">
        <f t="shared" si="0"/>
        <v>0.30819282086675404</v>
      </c>
      <c r="D17" s="268" t="s">
        <v>188</v>
      </c>
    </row>
    <row r="18" spans="1:4" ht="15" x14ac:dyDescent="0.2">
      <c r="A18" s="265" t="s">
        <v>198</v>
      </c>
      <c r="B18" s="266">
        <v>2368</v>
      </c>
      <c r="C18" s="267">
        <f t="shared" si="0"/>
        <v>0.26880316751840644</v>
      </c>
      <c r="D18" s="268" t="s">
        <v>188</v>
      </c>
    </row>
    <row r="19" spans="1:4" ht="15.75" x14ac:dyDescent="0.25">
      <c r="A19" s="265" t="s">
        <v>199</v>
      </c>
      <c r="B19" s="266">
        <v>2163</v>
      </c>
      <c r="C19" s="267">
        <f t="shared" si="0"/>
        <v>0.24553262303307141</v>
      </c>
      <c r="D19" s="264">
        <v>1</v>
      </c>
    </row>
    <row r="20" spans="1:4" ht="15" x14ac:dyDescent="0.2">
      <c r="A20" s="265" t="s">
        <v>200</v>
      </c>
      <c r="B20" s="266">
        <v>1993</v>
      </c>
      <c r="C20" s="267">
        <f t="shared" si="0"/>
        <v>0.22623509833791555</v>
      </c>
      <c r="D20" s="268" t="s">
        <v>188</v>
      </c>
    </row>
    <row r="21" spans="1:4" ht="15" x14ac:dyDescent="0.2">
      <c r="A21" s="265" t="s">
        <v>201</v>
      </c>
      <c r="B21" s="266">
        <v>1442</v>
      </c>
      <c r="C21" s="267">
        <f t="shared" si="0"/>
        <v>0.16368841535538095</v>
      </c>
      <c r="D21" s="268" t="s">
        <v>188</v>
      </c>
    </row>
    <row r="22" spans="1:4" ht="15" x14ac:dyDescent="0.2">
      <c r="A22" s="265" t="s">
        <v>202</v>
      </c>
      <c r="B22" s="266">
        <v>1268</v>
      </c>
      <c r="C22" s="267">
        <f t="shared" si="0"/>
        <v>0.1439368312556332</v>
      </c>
      <c r="D22" s="268" t="s">
        <v>188</v>
      </c>
    </row>
    <row r="23" spans="1:4" ht="15" x14ac:dyDescent="0.2">
      <c r="A23" s="265" t="s">
        <v>203</v>
      </c>
      <c r="B23" s="266">
        <v>1246</v>
      </c>
      <c r="C23" s="267">
        <f t="shared" si="0"/>
        <v>0.14143950453037771</v>
      </c>
      <c r="D23" s="268" t="s">
        <v>188</v>
      </c>
    </row>
    <row r="24" spans="1:4" ht="15" x14ac:dyDescent="0.2">
      <c r="A24" s="265" t="s">
        <v>204</v>
      </c>
      <c r="B24" s="266">
        <v>1133</v>
      </c>
      <c r="C24" s="267">
        <f t="shared" si="0"/>
        <v>0.12861232635065645</v>
      </c>
      <c r="D24" s="268" t="s">
        <v>188</v>
      </c>
    </row>
    <row r="25" spans="1:4" ht="15" x14ac:dyDescent="0.2">
      <c r="A25" s="265" t="s">
        <v>205</v>
      </c>
      <c r="B25" s="266">
        <v>1018</v>
      </c>
      <c r="C25" s="267">
        <f t="shared" si="0"/>
        <v>0.11555811846863927</v>
      </c>
      <c r="D25" s="268" t="s">
        <v>188</v>
      </c>
    </row>
    <row r="26" spans="1:4" ht="15" x14ac:dyDescent="0.2">
      <c r="A26" s="265" t="s">
        <v>206</v>
      </c>
      <c r="B26" s="269">
        <v>361</v>
      </c>
      <c r="C26" s="267">
        <f t="shared" si="0"/>
        <v>4.0978861264419221E-2</v>
      </c>
      <c r="D26" s="268" t="s">
        <v>188</v>
      </c>
    </row>
    <row r="27" spans="1:4" ht="15" x14ac:dyDescent="0.2">
      <c r="A27" s="265" t="s">
        <v>207</v>
      </c>
      <c r="B27" s="269">
        <v>314</v>
      </c>
      <c r="C27" s="267">
        <f t="shared" si="0"/>
        <v>3.5643663260464364E-2</v>
      </c>
      <c r="D27" s="268" t="s">
        <v>188</v>
      </c>
    </row>
    <row r="28" spans="1:4" ht="15" x14ac:dyDescent="0.2">
      <c r="A28" s="265" t="s">
        <v>208</v>
      </c>
      <c r="B28" s="269">
        <v>122</v>
      </c>
      <c r="C28" s="267">
        <f t="shared" si="0"/>
        <v>1.3848811840053035E-2</v>
      </c>
      <c r="D28" s="268" t="s">
        <v>188</v>
      </c>
    </row>
    <row r="29" spans="1:4" ht="15" x14ac:dyDescent="0.2">
      <c r="A29" s="265" t="s">
        <v>209</v>
      </c>
      <c r="B29" s="269">
        <v>120</v>
      </c>
      <c r="C29" s="267">
        <f t="shared" si="0"/>
        <v>1.3621782137757082E-2</v>
      </c>
      <c r="D29" s="268" t="s">
        <v>188</v>
      </c>
    </row>
    <row r="30" spans="1:4" ht="15.75" x14ac:dyDescent="0.25">
      <c r="A30" s="270" t="s">
        <v>119</v>
      </c>
      <c r="B30" s="271">
        <v>880942</v>
      </c>
      <c r="C30" s="270">
        <f>SUM(C4:C29)</f>
        <v>100</v>
      </c>
      <c r="D30" s="264">
        <f>SUM(D4:D29)</f>
        <v>60</v>
      </c>
    </row>
    <row r="31" spans="1:4" ht="15.75" x14ac:dyDescent="0.25">
      <c r="A31" s="265" t="s">
        <v>210</v>
      </c>
      <c r="B31" s="266">
        <v>25017</v>
      </c>
      <c r="C31" s="272">
        <f>B31/B32*100</f>
        <v>2.7613832414049644</v>
      </c>
      <c r="D31" s="273"/>
    </row>
    <row r="32" spans="1:4" ht="15.75" x14ac:dyDescent="0.25">
      <c r="A32" s="265" t="s">
        <v>211</v>
      </c>
      <c r="B32" s="274">
        <v>905959</v>
      </c>
      <c r="C32" s="273"/>
      <c r="D32" s="273"/>
    </row>
    <row r="33" spans="1:4" ht="15.75" x14ac:dyDescent="0.25">
      <c r="A33" s="265" t="s">
        <v>212</v>
      </c>
      <c r="B33" s="266">
        <v>25051</v>
      </c>
      <c r="C33" s="272">
        <f>B33/B34*100</f>
        <v>2.6907337192941001</v>
      </c>
      <c r="D33" s="273"/>
    </row>
    <row r="34" spans="1:4" ht="15.75" x14ac:dyDescent="0.25">
      <c r="A34" s="265" t="s">
        <v>213</v>
      </c>
      <c r="B34" s="274">
        <f>SUM(B32:B33)</f>
        <v>931010</v>
      </c>
      <c r="C34" s="273"/>
      <c r="D34" s="273"/>
    </row>
    <row r="35" spans="1:4" ht="15.75" x14ac:dyDescent="0.25">
      <c r="A35" s="265" t="s">
        <v>214</v>
      </c>
      <c r="B35" s="266">
        <f>B36-B34</f>
        <v>649349</v>
      </c>
      <c r="C35" s="272">
        <f>B35/B36*100</f>
        <v>41.088701997457541</v>
      </c>
      <c r="D35" s="273"/>
    </row>
    <row r="36" spans="1:4" ht="15.75" x14ac:dyDescent="0.25">
      <c r="A36" s="265" t="s">
        <v>215</v>
      </c>
      <c r="B36" s="275">
        <v>1580359</v>
      </c>
      <c r="C36" s="273"/>
      <c r="D36" s="273"/>
    </row>
  </sheetData>
  <mergeCells count="1">
    <mergeCell ref="A1:D1"/>
  </mergeCells>
  <printOptions horizontalCentered="1"/>
  <pageMargins left="0.23622047244094491" right="0.23622047244094491" top="0.15748031496062992" bottom="0.98425196850393704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145" workbookViewId="0">
      <selection activeCell="K11" sqref="K11"/>
    </sheetView>
  </sheetViews>
  <sheetFormatPr baseColWidth="10" defaultRowHeight="12.75" x14ac:dyDescent="0.2"/>
  <cols>
    <col min="1" max="1" width="17.7109375" style="30" bestFit="1" customWidth="1"/>
    <col min="2" max="9" width="5.28515625" style="30" bestFit="1" customWidth="1"/>
    <col min="10" max="16384" width="11.42578125" style="30"/>
  </cols>
  <sheetData>
    <row r="1" spans="1:9" ht="18" x14ac:dyDescent="0.25">
      <c r="A1" s="516" t="s">
        <v>159</v>
      </c>
      <c r="B1" s="516"/>
      <c r="C1" s="516"/>
      <c r="D1" s="516"/>
      <c r="E1" s="516"/>
      <c r="F1" s="516"/>
      <c r="G1" s="516"/>
      <c r="H1" s="516"/>
      <c r="I1" s="516"/>
    </row>
    <row r="2" spans="1:9" ht="13.5" thickBot="1" x14ac:dyDescent="0.25"/>
    <row r="3" spans="1:9" ht="14.25" thickTop="1" thickBot="1" x14ac:dyDescent="0.25">
      <c r="A3" s="31" t="s">
        <v>0</v>
      </c>
      <c r="B3" s="31">
        <v>1983</v>
      </c>
      <c r="C3" s="31">
        <v>1987</v>
      </c>
      <c r="D3" s="31">
        <v>1991</v>
      </c>
      <c r="E3" s="31">
        <v>1995</v>
      </c>
      <c r="F3" s="31">
        <v>1999</v>
      </c>
      <c r="G3" s="31">
        <v>2003</v>
      </c>
      <c r="H3" s="31">
        <v>2007</v>
      </c>
      <c r="I3" s="31">
        <v>2011</v>
      </c>
    </row>
    <row r="4" spans="1:9" ht="13.5" thickTop="1" x14ac:dyDescent="0.2">
      <c r="A4" s="78" t="s">
        <v>53</v>
      </c>
      <c r="B4" s="253"/>
      <c r="C4" s="253"/>
      <c r="D4" s="253"/>
      <c r="E4" s="253">
        <v>22</v>
      </c>
      <c r="F4" s="253">
        <v>24</v>
      </c>
      <c r="G4" s="254">
        <v>23</v>
      </c>
      <c r="H4" s="254">
        <v>17</v>
      </c>
      <c r="I4" s="255">
        <v>20</v>
      </c>
    </row>
    <row r="5" spans="1:9" x14ac:dyDescent="0.2">
      <c r="A5" s="79" t="s">
        <v>18</v>
      </c>
      <c r="B5" s="256">
        <v>17</v>
      </c>
      <c r="C5" s="256">
        <v>6</v>
      </c>
      <c r="D5" s="256">
        <v>6</v>
      </c>
      <c r="E5" s="256">
        <v>18</v>
      </c>
      <c r="F5" s="256">
        <v>15</v>
      </c>
      <c r="G5" s="257">
        <v>17</v>
      </c>
      <c r="H5" s="257">
        <v>15</v>
      </c>
      <c r="I5" s="258">
        <v>21</v>
      </c>
    </row>
    <row r="6" spans="1:9" x14ac:dyDescent="0.2">
      <c r="A6" s="79" t="s">
        <v>3</v>
      </c>
      <c r="B6" s="256">
        <v>27</v>
      </c>
      <c r="C6" s="256">
        <v>21</v>
      </c>
      <c r="D6" s="256">
        <v>23</v>
      </c>
      <c r="E6" s="256">
        <v>16</v>
      </c>
      <c r="F6" s="256">
        <v>19</v>
      </c>
      <c r="G6" s="257">
        <v>17</v>
      </c>
      <c r="H6" s="257">
        <v>26</v>
      </c>
      <c r="I6" s="258">
        <v>15</v>
      </c>
    </row>
    <row r="7" spans="1:9" x14ac:dyDescent="0.2">
      <c r="A7" s="80" t="s">
        <v>160</v>
      </c>
      <c r="B7" s="259"/>
      <c r="C7" s="259"/>
      <c r="D7" s="259"/>
      <c r="E7" s="259"/>
      <c r="F7" s="259"/>
      <c r="G7" s="260"/>
      <c r="H7" s="260">
        <v>2</v>
      </c>
      <c r="I7" s="252">
        <v>4</v>
      </c>
    </row>
    <row r="8" spans="1:9" x14ac:dyDescent="0.2">
      <c r="A8" s="80" t="s">
        <v>51</v>
      </c>
      <c r="B8" s="259"/>
      <c r="C8" s="259"/>
      <c r="D8" s="259"/>
      <c r="E8" s="259"/>
      <c r="F8" s="259"/>
      <c r="G8" s="260">
        <v>3</v>
      </c>
      <c r="H8" s="260"/>
      <c r="I8" s="252"/>
    </row>
    <row r="9" spans="1:9" x14ac:dyDescent="0.2">
      <c r="A9" s="80" t="s">
        <v>161</v>
      </c>
      <c r="B9" s="259">
        <v>1</v>
      </c>
      <c r="C9" s="259">
        <v>2</v>
      </c>
      <c r="D9" s="259">
        <v>1</v>
      </c>
      <c r="E9" s="259">
        <v>1</v>
      </c>
      <c r="F9" s="259">
        <v>2</v>
      </c>
      <c r="G9" s="260" t="s">
        <v>8</v>
      </c>
      <c r="H9" s="260"/>
      <c r="I9" s="252"/>
    </row>
    <row r="10" spans="1:9" x14ac:dyDescent="0.2">
      <c r="A10" s="80" t="s">
        <v>162</v>
      </c>
      <c r="B10" s="259"/>
      <c r="C10" s="259"/>
      <c r="D10" s="259"/>
      <c r="E10" s="259">
        <v>3</v>
      </c>
      <c r="F10" s="259"/>
      <c r="G10" s="260" t="s">
        <v>8</v>
      </c>
      <c r="H10" s="260"/>
      <c r="I10" s="252"/>
    </row>
    <row r="11" spans="1:9" x14ac:dyDescent="0.2">
      <c r="A11" s="80" t="s">
        <v>54</v>
      </c>
      <c r="B11" s="259"/>
      <c r="C11" s="259">
        <v>9</v>
      </c>
      <c r="D11" s="259">
        <v>16</v>
      </c>
      <c r="E11" s="259"/>
      <c r="F11" s="259"/>
      <c r="G11" s="260"/>
      <c r="H11" s="260"/>
      <c r="I11" s="252"/>
    </row>
    <row r="12" spans="1:9" x14ac:dyDescent="0.2">
      <c r="A12" s="80" t="s">
        <v>2</v>
      </c>
      <c r="B12" s="259">
        <v>6</v>
      </c>
      <c r="C12" s="259">
        <v>13</v>
      </c>
      <c r="D12" s="259">
        <v>7</v>
      </c>
      <c r="E12" s="259"/>
      <c r="F12" s="259"/>
      <c r="G12" s="260"/>
      <c r="H12" s="260"/>
      <c r="I12" s="252"/>
    </row>
    <row r="13" spans="1:9" x14ac:dyDescent="0.2">
      <c r="A13" s="80" t="s">
        <v>163</v>
      </c>
      <c r="B13" s="259"/>
      <c r="C13" s="259"/>
      <c r="D13" s="259">
        <v>5</v>
      </c>
      <c r="E13" s="259"/>
      <c r="F13" s="259"/>
      <c r="G13" s="260"/>
      <c r="H13" s="260"/>
      <c r="I13" s="252"/>
    </row>
    <row r="14" spans="1:9" x14ac:dyDescent="0.2">
      <c r="A14" s="80" t="s">
        <v>164</v>
      </c>
      <c r="B14" s="259">
        <v>3</v>
      </c>
      <c r="C14" s="259">
        <v>3</v>
      </c>
      <c r="D14" s="259">
        <v>2</v>
      </c>
      <c r="E14" s="259"/>
      <c r="F14" s="259"/>
      <c r="G14" s="260"/>
      <c r="H14" s="260" t="s">
        <v>8</v>
      </c>
      <c r="I14" s="252" t="s">
        <v>8</v>
      </c>
    </row>
    <row r="15" spans="1:9" x14ac:dyDescent="0.2">
      <c r="A15" s="80" t="s">
        <v>26</v>
      </c>
      <c r="B15" s="259">
        <v>1</v>
      </c>
      <c r="C15" s="259">
        <v>2</v>
      </c>
      <c r="D15" s="259"/>
      <c r="E15" s="259"/>
      <c r="F15" s="259"/>
      <c r="G15" s="260"/>
      <c r="H15" s="260" t="s">
        <v>8</v>
      </c>
      <c r="I15" s="252" t="s">
        <v>8</v>
      </c>
    </row>
    <row r="16" spans="1:9" x14ac:dyDescent="0.2">
      <c r="A16" s="80" t="s">
        <v>165</v>
      </c>
      <c r="B16" s="259"/>
      <c r="C16" s="259">
        <v>4</v>
      </c>
      <c r="D16" s="259"/>
      <c r="E16" s="259"/>
      <c r="F16" s="259"/>
      <c r="G16" s="260"/>
      <c r="H16" s="260"/>
      <c r="I16" s="252"/>
    </row>
    <row r="17" spans="1:9" x14ac:dyDescent="0.2">
      <c r="A17" s="80" t="s">
        <v>55</v>
      </c>
      <c r="B17" s="259">
        <v>2</v>
      </c>
      <c r="C17" s="259"/>
      <c r="D17" s="259"/>
      <c r="E17" s="259"/>
      <c r="F17" s="259"/>
      <c r="G17" s="260"/>
      <c r="H17" s="260"/>
      <c r="I17" s="252"/>
    </row>
    <row r="18" spans="1:9" x14ac:dyDescent="0.2">
      <c r="A18" s="80" t="s">
        <v>166</v>
      </c>
      <c r="B18" s="259">
        <v>1</v>
      </c>
      <c r="C18" s="259"/>
      <c r="D18" s="259"/>
      <c r="E18" s="259"/>
      <c r="F18" s="259"/>
      <c r="G18" s="260"/>
      <c r="H18" s="260"/>
      <c r="I18" s="252"/>
    </row>
    <row r="19" spans="1:9" ht="13.5" thickBot="1" x14ac:dyDescent="0.25">
      <c r="A19" s="80" t="s">
        <v>167</v>
      </c>
      <c r="B19" s="259">
        <v>2</v>
      </c>
      <c r="C19" s="259"/>
      <c r="D19" s="259"/>
      <c r="E19" s="259"/>
      <c r="F19" s="259"/>
      <c r="G19" s="260"/>
      <c r="H19" s="260"/>
      <c r="I19" s="252"/>
    </row>
    <row r="20" spans="1:9" ht="14.25" thickTop="1" thickBot="1" x14ac:dyDescent="0.25">
      <c r="A20" s="31" t="s">
        <v>5</v>
      </c>
      <c r="B20" s="76">
        <f t="shared" ref="B20:I20" si="0">SUM(B4:B19)</f>
        <v>60</v>
      </c>
      <c r="C20" s="76">
        <f t="shared" si="0"/>
        <v>60</v>
      </c>
      <c r="D20" s="76">
        <f t="shared" si="0"/>
        <v>60</v>
      </c>
      <c r="E20" s="76">
        <f t="shared" si="0"/>
        <v>60</v>
      </c>
      <c r="F20" s="76">
        <f t="shared" si="0"/>
        <v>60</v>
      </c>
      <c r="G20" s="76">
        <f t="shared" si="0"/>
        <v>60</v>
      </c>
      <c r="H20" s="76">
        <f t="shared" si="0"/>
        <v>60</v>
      </c>
      <c r="I20" s="76">
        <f t="shared" si="0"/>
        <v>60</v>
      </c>
    </row>
    <row r="21" spans="1:9" ht="9.75" customHeight="1" thickTop="1" x14ac:dyDescent="0.2"/>
    <row r="22" spans="1:9" x14ac:dyDescent="0.2">
      <c r="A22" s="501" t="s">
        <v>168</v>
      </c>
      <c r="B22" s="501"/>
      <c r="C22" s="501"/>
      <c r="D22" s="501"/>
      <c r="E22" s="501"/>
      <c r="F22" s="501"/>
      <c r="G22" s="501"/>
      <c r="H22" s="501"/>
      <c r="I22" s="501"/>
    </row>
    <row r="23" spans="1:9" ht="8.25" customHeight="1" x14ac:dyDescent="0.2"/>
    <row r="24" spans="1:9" x14ac:dyDescent="0.2">
      <c r="A24" s="501" t="s">
        <v>169</v>
      </c>
      <c r="B24" s="501"/>
      <c r="C24" s="501"/>
      <c r="D24" s="501"/>
      <c r="E24" s="501"/>
      <c r="F24" s="501"/>
      <c r="G24" s="501"/>
      <c r="H24" s="501"/>
      <c r="I24" s="501"/>
    </row>
    <row r="25" spans="1:9" ht="9.75" customHeight="1" x14ac:dyDescent="0.2"/>
    <row r="26" spans="1:9" x14ac:dyDescent="0.2">
      <c r="A26" s="501" t="s">
        <v>170</v>
      </c>
      <c r="B26" s="501"/>
      <c r="C26" s="501"/>
      <c r="D26" s="501"/>
      <c r="E26" s="501"/>
      <c r="F26" s="501"/>
      <c r="G26" s="501"/>
      <c r="H26" s="501"/>
      <c r="I26" s="501"/>
    </row>
    <row r="27" spans="1:9" x14ac:dyDescent="0.2">
      <c r="A27" s="501" t="s">
        <v>171</v>
      </c>
      <c r="B27" s="501"/>
      <c r="C27" s="501"/>
      <c r="D27" s="501"/>
      <c r="E27" s="501"/>
      <c r="F27" s="501"/>
      <c r="G27" s="501"/>
      <c r="H27" s="501"/>
      <c r="I27" s="501"/>
    </row>
    <row r="28" spans="1:9" x14ac:dyDescent="0.2">
      <c r="A28" s="501" t="s">
        <v>172</v>
      </c>
      <c r="B28" s="501"/>
      <c r="C28" s="501"/>
      <c r="D28" s="501"/>
      <c r="E28" s="501"/>
      <c r="F28" s="501"/>
      <c r="G28" s="501"/>
      <c r="H28" s="501"/>
      <c r="I28" s="501"/>
    </row>
    <row r="29" spans="1:9" x14ac:dyDescent="0.2">
      <c r="A29" s="501" t="s">
        <v>173</v>
      </c>
      <c r="B29" s="501"/>
      <c r="C29" s="501"/>
      <c r="D29" s="501"/>
      <c r="E29" s="501"/>
      <c r="F29" s="501"/>
      <c r="G29" s="501"/>
      <c r="H29" s="501"/>
      <c r="I29" s="501"/>
    </row>
    <row r="30" spans="1:9" x14ac:dyDescent="0.2">
      <c r="A30" s="501" t="s">
        <v>174</v>
      </c>
      <c r="B30" s="501"/>
      <c r="C30" s="501"/>
      <c r="D30" s="501"/>
      <c r="E30" s="501"/>
      <c r="F30" s="501"/>
      <c r="G30" s="501"/>
      <c r="H30" s="501"/>
      <c r="I30" s="501"/>
    </row>
    <row r="31" spans="1:9" x14ac:dyDescent="0.2">
      <c r="A31" s="501" t="s">
        <v>175</v>
      </c>
      <c r="B31" s="501"/>
      <c r="C31" s="501"/>
      <c r="D31" s="501"/>
      <c r="E31" s="501"/>
      <c r="F31" s="501"/>
      <c r="G31" s="501"/>
      <c r="H31" s="501"/>
      <c r="I31" s="501"/>
    </row>
    <row r="32" spans="1:9" x14ac:dyDescent="0.2">
      <c r="A32" s="501" t="s">
        <v>176</v>
      </c>
      <c r="B32" s="501"/>
      <c r="C32" s="501"/>
      <c r="D32" s="501"/>
      <c r="E32" s="501"/>
      <c r="F32" s="501"/>
      <c r="G32" s="501"/>
      <c r="H32" s="501"/>
      <c r="I32" s="501"/>
    </row>
    <row r="33" spans="1:9" x14ac:dyDescent="0.2">
      <c r="A33" s="501" t="s">
        <v>177</v>
      </c>
      <c r="B33" s="501"/>
      <c r="C33" s="501"/>
      <c r="D33" s="501"/>
      <c r="E33" s="501"/>
      <c r="F33" s="501"/>
      <c r="G33" s="501"/>
      <c r="H33" s="501"/>
      <c r="I33" s="501"/>
    </row>
    <row r="34" spans="1:9" x14ac:dyDescent="0.2">
      <c r="A34" s="501" t="s">
        <v>178</v>
      </c>
      <c r="B34" s="501"/>
      <c r="C34" s="501"/>
      <c r="D34" s="501"/>
      <c r="E34" s="501"/>
      <c r="F34" s="501"/>
      <c r="G34" s="501"/>
      <c r="H34" s="501"/>
      <c r="I34" s="501"/>
    </row>
    <row r="35" spans="1:9" x14ac:dyDescent="0.2">
      <c r="A35" s="501" t="s">
        <v>179</v>
      </c>
      <c r="B35" s="501"/>
      <c r="C35" s="501"/>
      <c r="D35" s="501"/>
      <c r="E35" s="501"/>
      <c r="F35" s="501"/>
      <c r="G35" s="501"/>
      <c r="H35" s="501"/>
      <c r="I35" s="501"/>
    </row>
  </sheetData>
  <mergeCells count="13">
    <mergeCell ref="A28:I28"/>
    <mergeCell ref="A35:I35"/>
    <mergeCell ref="A29:I29"/>
    <mergeCell ref="A30:I30"/>
    <mergeCell ref="A31:I31"/>
    <mergeCell ref="A32:I32"/>
    <mergeCell ref="A33:I33"/>
    <mergeCell ref="A34:I34"/>
    <mergeCell ref="A1:I1"/>
    <mergeCell ref="A22:I22"/>
    <mergeCell ref="A24:I24"/>
    <mergeCell ref="A26:I26"/>
    <mergeCell ref="A27:I27"/>
  </mergeCells>
  <pageMargins left="0.24" right="0.24" top="0.17" bottom="0.16" header="0" footer="0"/>
  <pageSetup paperSize="9" scale="16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H5" sqref="H5"/>
    </sheetView>
  </sheetViews>
  <sheetFormatPr baseColWidth="10" defaultRowHeight="12.75" x14ac:dyDescent="0.2"/>
  <cols>
    <col min="1" max="1" width="11.7109375" bestFit="1" customWidth="1"/>
    <col min="2" max="8" width="5" bestFit="1" customWidth="1"/>
  </cols>
  <sheetData>
    <row r="1" spans="1:8" ht="14.25" thickTop="1" thickBot="1" x14ac:dyDescent="0.25">
      <c r="A1" s="6" t="s">
        <v>40</v>
      </c>
      <c r="B1" s="6">
        <v>1983</v>
      </c>
      <c r="C1" s="6">
        <v>1987</v>
      </c>
      <c r="D1" s="6">
        <v>1991</v>
      </c>
      <c r="E1" s="6">
        <v>1995</v>
      </c>
      <c r="F1" s="6">
        <v>1999</v>
      </c>
      <c r="G1" s="6">
        <v>2003</v>
      </c>
      <c r="H1" s="6">
        <v>2007</v>
      </c>
    </row>
    <row r="2" spans="1:8" ht="13.5" thickTop="1" x14ac:dyDescent="0.2">
      <c r="A2" s="4" t="s">
        <v>56</v>
      </c>
      <c r="B2" s="5">
        <v>18</v>
      </c>
      <c r="C2" s="5">
        <v>19</v>
      </c>
      <c r="D2" s="5">
        <v>6</v>
      </c>
      <c r="E2" s="5">
        <v>13</v>
      </c>
      <c r="F2" s="5">
        <v>19</v>
      </c>
      <c r="G2" s="12">
        <v>18</v>
      </c>
      <c r="H2" s="15">
        <v>17</v>
      </c>
    </row>
    <row r="3" spans="1:8" x14ac:dyDescent="0.2">
      <c r="A3" s="1" t="s">
        <v>57</v>
      </c>
      <c r="B3" s="2">
        <v>15</v>
      </c>
      <c r="C3" s="2">
        <v>13</v>
      </c>
      <c r="D3" s="2">
        <v>16</v>
      </c>
      <c r="E3" s="2">
        <v>10</v>
      </c>
      <c r="F3" s="2">
        <v>14</v>
      </c>
      <c r="G3" s="13">
        <v>13</v>
      </c>
      <c r="H3" s="3">
        <v>10</v>
      </c>
    </row>
    <row r="4" spans="1:8" x14ac:dyDescent="0.2">
      <c r="A4" s="1" t="s">
        <v>58</v>
      </c>
      <c r="B4" s="2">
        <v>2</v>
      </c>
      <c r="C4" s="2">
        <v>5</v>
      </c>
      <c r="D4" s="2">
        <v>2</v>
      </c>
      <c r="E4" s="2">
        <v>6</v>
      </c>
      <c r="F4" s="2">
        <v>6</v>
      </c>
      <c r="G4" s="13">
        <v>8</v>
      </c>
      <c r="H4" s="3">
        <v>12</v>
      </c>
    </row>
    <row r="5" spans="1:8" x14ac:dyDescent="0.2">
      <c r="A5" s="7" t="s">
        <v>52</v>
      </c>
      <c r="B5" s="8"/>
      <c r="C5" s="8"/>
      <c r="D5" s="8">
        <v>15</v>
      </c>
      <c r="E5" s="8">
        <v>7</v>
      </c>
      <c r="F5" s="8"/>
      <c r="G5" s="14"/>
      <c r="H5" s="17"/>
    </row>
    <row r="6" spans="1:8" x14ac:dyDescent="0.2">
      <c r="A6" s="7" t="s">
        <v>4</v>
      </c>
      <c r="B6" s="8"/>
      <c r="C6" s="8"/>
      <c r="D6" s="8"/>
      <c r="E6" s="8">
        <v>3</v>
      </c>
      <c r="F6" s="8"/>
      <c r="G6" s="14"/>
      <c r="H6" s="17"/>
    </row>
    <row r="7" spans="1:8" ht="13.5" thickBot="1" x14ac:dyDescent="0.25">
      <c r="A7" s="7" t="s">
        <v>2</v>
      </c>
      <c r="B7" s="8"/>
      <c r="C7" s="8">
        <v>2</v>
      </c>
      <c r="D7" s="8"/>
      <c r="E7" s="8"/>
      <c r="F7" s="8"/>
      <c r="G7" s="14"/>
      <c r="H7" s="16"/>
    </row>
    <row r="8" spans="1:8" ht="14.25" thickTop="1" thickBot="1" x14ac:dyDescent="0.25">
      <c r="A8" s="6" t="s">
        <v>5</v>
      </c>
      <c r="B8" s="6">
        <f t="shared" ref="B8:H8" si="0">SUM(B2:B7)</f>
        <v>35</v>
      </c>
      <c r="C8" s="6">
        <f t="shared" si="0"/>
        <v>39</v>
      </c>
      <c r="D8" s="6">
        <f t="shared" si="0"/>
        <v>39</v>
      </c>
      <c r="E8" s="6">
        <f t="shared" si="0"/>
        <v>39</v>
      </c>
      <c r="F8" s="6">
        <f t="shared" si="0"/>
        <v>39</v>
      </c>
      <c r="G8" s="6">
        <f t="shared" si="0"/>
        <v>39</v>
      </c>
      <c r="H8" s="6">
        <f t="shared" si="0"/>
        <v>39</v>
      </c>
    </row>
    <row r="9" spans="1:8" ht="13.5" thickTop="1" x14ac:dyDescent="0.2"/>
    <row r="10" spans="1:8" x14ac:dyDescent="0.2">
      <c r="A10" t="s">
        <v>59</v>
      </c>
    </row>
    <row r="12" spans="1:8" x14ac:dyDescent="0.2">
      <c r="A12" t="s">
        <v>60</v>
      </c>
    </row>
  </sheetData>
  <phoneticPr fontId="0" type="noConversion"/>
  <pageMargins left="0.75" right="0.75" top="1" bottom="1" header="0" footer="0"/>
  <pageSetup paperSize="9" scale="240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340" workbookViewId="0">
      <selection activeCell="C5" sqref="C5"/>
    </sheetView>
  </sheetViews>
  <sheetFormatPr baseColWidth="10" defaultRowHeight="12.75" x14ac:dyDescent="0.2"/>
  <cols>
    <col min="1" max="1" width="7.42578125" bestFit="1" customWidth="1"/>
    <col min="2" max="9" width="5.140625" bestFit="1" customWidth="1"/>
  </cols>
  <sheetData>
    <row r="1" spans="1:9" ht="15.75" x14ac:dyDescent="0.25">
      <c r="A1" s="522" t="s">
        <v>107</v>
      </c>
      <c r="B1" s="522"/>
      <c r="C1" s="522"/>
      <c r="D1" s="522"/>
      <c r="E1" s="522"/>
      <c r="F1" s="522"/>
      <c r="G1" s="522"/>
      <c r="H1" s="522"/>
      <c r="I1" s="522"/>
    </row>
    <row r="2" spans="1:9" ht="13.5" thickBot="1" x14ac:dyDescent="0.25"/>
    <row r="3" spans="1:9" ht="14.25" thickTop="1" thickBot="1" x14ac:dyDescent="0.25">
      <c r="A3" s="6" t="s">
        <v>43</v>
      </c>
      <c r="B3" s="6">
        <v>1983</v>
      </c>
      <c r="C3" s="6">
        <v>1987</v>
      </c>
      <c r="D3" s="6">
        <v>1991</v>
      </c>
      <c r="E3" s="6">
        <v>1995</v>
      </c>
      <c r="F3" s="6">
        <v>1999</v>
      </c>
      <c r="G3" s="6">
        <v>2003</v>
      </c>
      <c r="H3" s="6">
        <v>2007</v>
      </c>
      <c r="I3" s="6">
        <v>2011</v>
      </c>
    </row>
    <row r="4" spans="1:9" ht="13.5" thickTop="1" x14ac:dyDescent="0.2">
      <c r="A4" s="4" t="s">
        <v>3</v>
      </c>
      <c r="B4" s="5">
        <v>23</v>
      </c>
      <c r="C4" s="5">
        <v>25</v>
      </c>
      <c r="D4" s="5">
        <v>27</v>
      </c>
      <c r="E4" s="5">
        <v>24</v>
      </c>
      <c r="F4" s="12">
        <v>26</v>
      </c>
      <c r="G4" s="18">
        <v>29</v>
      </c>
      <c r="H4" s="18">
        <v>26</v>
      </c>
      <c r="I4" s="15">
        <v>24</v>
      </c>
    </row>
    <row r="5" spans="1:9" x14ac:dyDescent="0.2">
      <c r="A5" s="1" t="s">
        <v>18</v>
      </c>
      <c r="B5" s="2">
        <v>21</v>
      </c>
      <c r="C5" s="2">
        <v>18</v>
      </c>
      <c r="D5" s="2">
        <v>19</v>
      </c>
      <c r="E5" s="2">
        <v>21</v>
      </c>
      <c r="F5" s="13">
        <v>21</v>
      </c>
      <c r="G5" s="13">
        <v>18</v>
      </c>
      <c r="H5" s="13">
        <v>21</v>
      </c>
      <c r="I5" s="3">
        <v>25</v>
      </c>
    </row>
    <row r="6" spans="1:9" x14ac:dyDescent="0.2">
      <c r="A6" s="1" t="s">
        <v>4</v>
      </c>
      <c r="B6" s="2"/>
      <c r="C6" s="2"/>
      <c r="D6" s="2">
        <v>1</v>
      </c>
      <c r="E6" s="2">
        <v>1</v>
      </c>
      <c r="F6" s="13"/>
      <c r="G6" s="13"/>
      <c r="H6" s="13"/>
      <c r="I6" s="3"/>
    </row>
    <row r="7" spans="1:9" ht="13.5" thickBot="1" x14ac:dyDescent="0.25">
      <c r="A7" s="7" t="s">
        <v>2</v>
      </c>
      <c r="B7" s="8"/>
      <c r="C7" s="8">
        <v>3</v>
      </c>
      <c r="D7" s="8"/>
      <c r="E7" s="8"/>
      <c r="F7" s="8"/>
      <c r="G7" s="14"/>
      <c r="H7" s="14"/>
      <c r="I7" s="17"/>
    </row>
    <row r="8" spans="1:9" ht="14.25" thickTop="1" thickBot="1" x14ac:dyDescent="0.25">
      <c r="A8" s="6" t="s">
        <v>5</v>
      </c>
      <c r="B8" s="11">
        <f t="shared" ref="B8:H8" si="0">SUM(B4:B7)</f>
        <v>44</v>
      </c>
      <c r="C8" s="11">
        <f t="shared" si="0"/>
        <v>46</v>
      </c>
      <c r="D8" s="11">
        <f t="shared" si="0"/>
        <v>47</v>
      </c>
      <c r="E8" s="11">
        <f t="shared" si="0"/>
        <v>46</v>
      </c>
      <c r="F8" s="11">
        <f t="shared" si="0"/>
        <v>47</v>
      </c>
      <c r="G8" s="11">
        <f t="shared" si="0"/>
        <v>47</v>
      </c>
      <c r="H8" s="11">
        <f t="shared" si="0"/>
        <v>47</v>
      </c>
      <c r="I8" s="11">
        <v>49</v>
      </c>
    </row>
    <row r="9" spans="1:9" ht="13.5" thickTop="1" x14ac:dyDescent="0.2"/>
    <row r="10" spans="1:9" x14ac:dyDescent="0.2">
      <c r="A10" s="523" t="s">
        <v>68</v>
      </c>
      <c r="B10" s="523"/>
      <c r="C10" s="523"/>
      <c r="D10" s="523"/>
      <c r="E10" s="523"/>
      <c r="F10" s="523"/>
      <c r="G10" s="523"/>
      <c r="H10" s="523"/>
    </row>
  </sheetData>
  <mergeCells count="2">
    <mergeCell ref="A1:I1"/>
    <mergeCell ref="A10:H10"/>
  </mergeCells>
  <pageMargins left="0.49" right="0.53" top="0.17" bottom="0.16" header="0" footer="0"/>
  <pageSetup paperSize="9" scale="2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="115" zoomScaleNormal="115" workbookViewId="0">
      <selection activeCell="I20" sqref="I20"/>
    </sheetView>
  </sheetViews>
  <sheetFormatPr baseColWidth="10" defaultRowHeight="12.75" x14ac:dyDescent="0.2"/>
  <cols>
    <col min="1" max="1" width="12.85546875" style="101" bestFit="1" customWidth="1"/>
    <col min="2" max="2" width="9.140625" style="101" bestFit="1" customWidth="1"/>
    <col min="3" max="3" width="5.5703125" style="101" bestFit="1" customWidth="1"/>
    <col min="4" max="4" width="9.140625" style="101" bestFit="1" customWidth="1"/>
    <col min="5" max="5" width="5.5703125" style="101" bestFit="1" customWidth="1"/>
    <col min="6" max="6" width="9.140625" style="101" bestFit="1" customWidth="1"/>
    <col min="7" max="7" width="5.5703125" style="101" bestFit="1" customWidth="1"/>
    <col min="8" max="8" width="9.140625" style="101" bestFit="1" customWidth="1"/>
    <col min="9" max="9" width="5.5703125" style="101" bestFit="1" customWidth="1"/>
    <col min="10" max="10" width="9.140625" style="101" bestFit="1" customWidth="1"/>
    <col min="11" max="11" width="5.5703125" style="101" bestFit="1" customWidth="1"/>
    <col min="12" max="12" width="9.140625" style="101" customWidth="1"/>
    <col min="13" max="13" width="5.5703125" style="101" bestFit="1" customWidth="1"/>
    <col min="14" max="14" width="9.140625" style="101" bestFit="1" customWidth="1"/>
    <col min="15" max="15" width="5.5703125" style="101" bestFit="1" customWidth="1"/>
    <col min="16" max="16" width="9.140625" style="101" bestFit="1" customWidth="1"/>
    <col min="17" max="17" width="5.5703125" style="101" bestFit="1" customWidth="1"/>
    <col min="18" max="16384" width="11.42578125" style="101"/>
  </cols>
  <sheetData>
    <row r="1" spans="1:17" ht="18" x14ac:dyDescent="0.25">
      <c r="A1" s="505" t="s">
        <v>124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</row>
    <row r="2" spans="1:17" ht="17.25" customHeight="1" thickBot="1" x14ac:dyDescent="0.25"/>
    <row r="3" spans="1:17" ht="14.25" thickTop="1" thickBot="1" x14ac:dyDescent="0.25">
      <c r="A3" s="102" t="s">
        <v>116</v>
      </c>
      <c r="B3" s="506">
        <v>1983</v>
      </c>
      <c r="C3" s="506"/>
      <c r="D3" s="506">
        <v>1987</v>
      </c>
      <c r="E3" s="506"/>
      <c r="F3" s="506">
        <v>1991</v>
      </c>
      <c r="G3" s="506"/>
      <c r="H3" s="506">
        <v>1995</v>
      </c>
      <c r="I3" s="506"/>
      <c r="J3" s="506">
        <v>1999</v>
      </c>
      <c r="K3" s="506"/>
      <c r="L3" s="506">
        <v>2003</v>
      </c>
      <c r="M3" s="506"/>
      <c r="N3" s="506">
        <v>2007</v>
      </c>
      <c r="O3" s="506"/>
      <c r="P3" s="506">
        <v>2011</v>
      </c>
      <c r="Q3" s="506"/>
    </row>
    <row r="4" spans="1:17" ht="14.25" thickTop="1" thickBot="1" x14ac:dyDescent="0.25">
      <c r="A4" s="102" t="s">
        <v>0</v>
      </c>
      <c r="B4" s="103" t="s">
        <v>115</v>
      </c>
      <c r="C4" s="103" t="s">
        <v>122</v>
      </c>
      <c r="D4" s="103" t="s">
        <v>115</v>
      </c>
      <c r="E4" s="103" t="s">
        <v>122</v>
      </c>
      <c r="F4" s="103" t="s">
        <v>115</v>
      </c>
      <c r="G4" s="103" t="s">
        <v>122</v>
      </c>
      <c r="H4" s="103" t="s">
        <v>115</v>
      </c>
      <c r="I4" s="103" t="s">
        <v>122</v>
      </c>
      <c r="J4" s="103" t="s">
        <v>115</v>
      </c>
      <c r="K4" s="103" t="s">
        <v>122</v>
      </c>
      <c r="L4" s="103" t="s">
        <v>115</v>
      </c>
      <c r="M4" s="103" t="s">
        <v>122</v>
      </c>
      <c r="N4" s="103" t="s">
        <v>115</v>
      </c>
      <c r="O4" s="103" t="s">
        <v>122</v>
      </c>
      <c r="P4" s="103" t="s">
        <v>115</v>
      </c>
      <c r="Q4" s="103" t="s">
        <v>122</v>
      </c>
    </row>
    <row r="5" spans="1:17" ht="13.5" thickTop="1" x14ac:dyDescent="0.2">
      <c r="A5" s="104" t="s">
        <v>3</v>
      </c>
      <c r="B5" s="105">
        <v>415341</v>
      </c>
      <c r="C5" s="106">
        <f>B5/$B$11*100</f>
        <v>47.068989550197244</v>
      </c>
      <c r="D5" s="105">
        <v>435121</v>
      </c>
      <c r="E5" s="106">
        <f t="shared" ref="E5:E10" si="0">D5/$D$11*100</f>
        <v>46.46400468141497</v>
      </c>
      <c r="F5" s="105">
        <v>489307</v>
      </c>
      <c r="G5" s="106">
        <f>F5/$F$11*100</f>
        <v>52.110814569945497</v>
      </c>
      <c r="H5" s="105">
        <v>483888</v>
      </c>
      <c r="I5" s="106">
        <f>H5/$H$11*100</f>
        <v>46.183712464662236</v>
      </c>
      <c r="J5" s="105">
        <v>561332</v>
      </c>
      <c r="K5" s="106">
        <f>J5/$J$11*100</f>
        <v>54.186025184977829</v>
      </c>
      <c r="L5" s="105">
        <v>631817</v>
      </c>
      <c r="M5" s="106">
        <f>L5/$L$11*100</f>
        <v>58.391819080801824</v>
      </c>
      <c r="N5" s="105">
        <v>572849</v>
      </c>
      <c r="O5" s="106">
        <f>N5/$N$11*100</f>
        <v>52.627667217274507</v>
      </c>
      <c r="P5" s="105">
        <v>501760</v>
      </c>
      <c r="Q5" s="106">
        <f>P5/$P$11*100</f>
        <v>44.116819537448656</v>
      </c>
    </row>
    <row r="6" spans="1:17" x14ac:dyDescent="0.2">
      <c r="A6" s="107" t="s">
        <v>18</v>
      </c>
      <c r="B6" s="108">
        <v>362832</v>
      </c>
      <c r="C6" s="109">
        <f>B6/$B$11*100</f>
        <v>41.118347614314906</v>
      </c>
      <c r="D6" s="108">
        <v>319978</v>
      </c>
      <c r="E6" s="109">
        <f t="shared" si="0"/>
        <v>34.168562974321624</v>
      </c>
      <c r="F6" s="108">
        <v>336776</v>
      </c>
      <c r="G6" s="109">
        <f>F6/$F$11*100</f>
        <v>35.86638181674892</v>
      </c>
      <c r="H6" s="108">
        <v>469127</v>
      </c>
      <c r="I6" s="109">
        <f>H6/$H$11*100</f>
        <v>44.774878644251565</v>
      </c>
      <c r="J6" s="108">
        <v>424531</v>
      </c>
      <c r="K6" s="109">
        <f>J6/$J$11*100</f>
        <v>40.980466921187144</v>
      </c>
      <c r="L6" s="108">
        <v>401132</v>
      </c>
      <c r="M6" s="109">
        <f>L6/$L$11*100</f>
        <v>37.072169902867756</v>
      </c>
      <c r="N6" s="108">
        <v>467319</v>
      </c>
      <c r="O6" s="109">
        <f>N6/$N$11*100</f>
        <v>42.932620666719338</v>
      </c>
      <c r="P6" s="108">
        <v>556387</v>
      </c>
      <c r="Q6" s="109">
        <f>P6/$P$11*100</f>
        <v>48.919851865398684</v>
      </c>
    </row>
    <row r="7" spans="1:17" x14ac:dyDescent="0.2">
      <c r="A7" s="107" t="s">
        <v>66</v>
      </c>
      <c r="B7" s="110" t="s">
        <v>101</v>
      </c>
      <c r="C7" s="111" t="s">
        <v>101</v>
      </c>
      <c r="D7" s="112">
        <v>15863</v>
      </c>
      <c r="E7" s="113">
        <f t="shared" si="0"/>
        <v>1.6939161894307233</v>
      </c>
      <c r="F7" s="110" t="s">
        <v>101</v>
      </c>
      <c r="G7" s="111" t="s">
        <v>101</v>
      </c>
      <c r="H7" s="110" t="s">
        <v>101</v>
      </c>
      <c r="I7" s="111" t="s">
        <v>101</v>
      </c>
      <c r="J7" s="110" t="s">
        <v>101</v>
      </c>
      <c r="K7" s="111" t="s">
        <v>101</v>
      </c>
      <c r="L7" s="110" t="s">
        <v>101</v>
      </c>
      <c r="M7" s="111" t="s">
        <v>101</v>
      </c>
      <c r="N7" s="110" t="s">
        <v>101</v>
      </c>
      <c r="O7" s="111" t="s">
        <v>101</v>
      </c>
      <c r="P7" s="110" t="s">
        <v>101</v>
      </c>
      <c r="Q7" s="111" t="s">
        <v>101</v>
      </c>
    </row>
    <row r="8" spans="1:17" x14ac:dyDescent="0.2">
      <c r="A8" s="107" t="s">
        <v>2</v>
      </c>
      <c r="B8" s="108">
        <v>26809</v>
      </c>
      <c r="C8" s="109">
        <f>B8/$B$11*100</f>
        <v>3.0381603088817091</v>
      </c>
      <c r="D8" s="108">
        <v>98539</v>
      </c>
      <c r="E8" s="109">
        <f t="shared" si="0"/>
        <v>10.52239849904268</v>
      </c>
      <c r="F8" s="108">
        <v>32764</v>
      </c>
      <c r="G8" s="109">
        <f>F8/$F$11*100</f>
        <v>3.4893404929209968</v>
      </c>
      <c r="H8" s="116">
        <v>720</v>
      </c>
      <c r="I8" s="109">
        <f>H8/$F$11*100</f>
        <v>7.6679439473297445E-2</v>
      </c>
      <c r="J8" s="116">
        <v>2809</v>
      </c>
      <c r="K8" s="109">
        <f>J8/$F$11*100</f>
        <v>0.29915631316735075</v>
      </c>
      <c r="L8" s="114" t="s">
        <v>101</v>
      </c>
      <c r="M8" s="115" t="s">
        <v>101</v>
      </c>
      <c r="N8" s="114" t="s">
        <v>101</v>
      </c>
      <c r="O8" s="115" t="s">
        <v>101</v>
      </c>
      <c r="P8" s="114" t="s">
        <v>101</v>
      </c>
      <c r="Q8" s="115" t="s">
        <v>101</v>
      </c>
    </row>
    <row r="9" spans="1:17" x14ac:dyDescent="0.2">
      <c r="A9" s="107" t="s">
        <v>26</v>
      </c>
      <c r="B9" s="108">
        <v>60969</v>
      </c>
      <c r="C9" s="109">
        <f>B9/$B$11*100</f>
        <v>6.9093810239922755</v>
      </c>
      <c r="D9" s="108">
        <v>50366</v>
      </c>
      <c r="E9" s="109">
        <f t="shared" si="0"/>
        <v>5.3782880159407309</v>
      </c>
      <c r="F9" s="108">
        <v>57745</v>
      </c>
      <c r="G9" s="109">
        <f>F9/$F$11*100</f>
        <v>6.1497975449799469</v>
      </c>
      <c r="H9" s="108">
        <v>80482</v>
      </c>
      <c r="I9" s="109">
        <f>H9/$H$11*100</f>
        <v>7.681441876179913</v>
      </c>
      <c r="J9" s="108">
        <v>35881</v>
      </c>
      <c r="K9" s="109">
        <f>J9/$J$11*100</f>
        <v>3.4636343013799129</v>
      </c>
      <c r="L9" s="108">
        <v>33186</v>
      </c>
      <c r="M9" s="109">
        <f>L9/$L$11*100</f>
        <v>3.0670129294012178</v>
      </c>
      <c r="N9" s="108">
        <v>37753</v>
      </c>
      <c r="O9" s="109">
        <f>N9/$N$11*100</f>
        <v>3.4683700599176479</v>
      </c>
      <c r="P9" s="108">
        <v>43839</v>
      </c>
      <c r="Q9" s="109">
        <f>P9/$P$11*100</f>
        <v>3.8545066400315116</v>
      </c>
    </row>
    <row r="10" spans="1:17" ht="13.5" thickBot="1" x14ac:dyDescent="0.25">
      <c r="A10" s="120" t="s">
        <v>10</v>
      </c>
      <c r="B10" s="121">
        <f>B11-SUM(B5:B9)</f>
        <v>16458</v>
      </c>
      <c r="C10" s="122">
        <f>B10/$B$11*100</f>
        <v>1.8651215026138672</v>
      </c>
      <c r="D10" s="121">
        <f>D11-SUM(D5:D9)</f>
        <v>16602</v>
      </c>
      <c r="E10" s="122">
        <f t="shared" si="0"/>
        <v>1.7728296398492636</v>
      </c>
      <c r="F10" s="121">
        <f>F11-SUM(F5:F9)</f>
        <v>22382</v>
      </c>
      <c r="G10" s="122">
        <f>F10/$F$11*100</f>
        <v>2.3836655754046436</v>
      </c>
      <c r="H10" s="121">
        <f>H11-SUM(H5:H9)</f>
        <v>13529</v>
      </c>
      <c r="I10" s="122">
        <f>H10/$H$11*100</f>
        <v>1.2912480696657396</v>
      </c>
      <c r="J10" s="121">
        <f>J11-SUM(J5:J9)</f>
        <v>11382</v>
      </c>
      <c r="K10" s="122">
        <f>J10/$J$11*100</f>
        <v>1.0987175836321779</v>
      </c>
      <c r="L10" s="121">
        <f>L11-SUM(L5:L9)</f>
        <v>15895</v>
      </c>
      <c r="M10" s="122">
        <f>L10/$L$11*100</f>
        <v>1.4689980869291979</v>
      </c>
      <c r="N10" s="121">
        <f>N11-SUM(N5:N9)</f>
        <v>10573</v>
      </c>
      <c r="O10" s="122">
        <f>N10/$N$11*100</f>
        <v>0.97134205608850399</v>
      </c>
      <c r="P10" s="121">
        <v>35358</v>
      </c>
      <c r="Q10" s="122">
        <f>P10/$P$11*100</f>
        <v>3.1088219571211524</v>
      </c>
    </row>
    <row r="11" spans="1:17" ht="14.25" thickTop="1" thickBot="1" x14ac:dyDescent="0.25">
      <c r="A11" s="123" t="s">
        <v>5</v>
      </c>
      <c r="B11" s="124">
        <v>882409</v>
      </c>
      <c r="C11" s="125">
        <f>SUM(C5:C10)</f>
        <v>100</v>
      </c>
      <c r="D11" s="124">
        <v>936469</v>
      </c>
      <c r="E11" s="125">
        <f>SUM(E5:E10)</f>
        <v>99.999999999999986</v>
      </c>
      <c r="F11" s="124">
        <f>F13-F12</f>
        <v>938974</v>
      </c>
      <c r="G11" s="125">
        <f>SUM(G5:G10)</f>
        <v>100.00000000000001</v>
      </c>
      <c r="H11" s="124">
        <f>H13-H12</f>
        <v>1047746</v>
      </c>
      <c r="I11" s="138">
        <f>SUM(I5:I10)</f>
        <v>100.00796049423275</v>
      </c>
      <c r="J11" s="124">
        <f>J13-J12</f>
        <v>1035935</v>
      </c>
      <c r="K11" s="138">
        <f>SUM(K5:K10)</f>
        <v>100.02800030434442</v>
      </c>
      <c r="L11" s="124">
        <f>L13-L12</f>
        <v>1082030</v>
      </c>
      <c r="M11" s="125">
        <f>SUM(M5:M10)</f>
        <v>100</v>
      </c>
      <c r="N11" s="124">
        <f>N13-N12</f>
        <v>1088494</v>
      </c>
      <c r="O11" s="125">
        <f>SUM(O5:O10)</f>
        <v>100</v>
      </c>
      <c r="P11" s="124">
        <f>SUM(P5:P10)</f>
        <v>1137344</v>
      </c>
      <c r="Q11" s="125">
        <f>SUM(Q5:Q10)</f>
        <v>100</v>
      </c>
    </row>
    <row r="12" spans="1:17" ht="14.25" thickTop="1" thickBot="1" x14ac:dyDescent="0.25">
      <c r="A12" s="126" t="s">
        <v>120</v>
      </c>
      <c r="B12" s="127">
        <v>5823</v>
      </c>
      <c r="C12" s="128">
        <f>B12/B13*100</f>
        <v>0.65557196768411852</v>
      </c>
      <c r="D12" s="129">
        <v>9247</v>
      </c>
      <c r="E12" s="128">
        <f>D12/D13*100</f>
        <v>0.97777768378667584</v>
      </c>
      <c r="F12" s="129">
        <v>9300</v>
      </c>
      <c r="G12" s="128">
        <f>F12/F13*100</f>
        <v>0.98072919852278984</v>
      </c>
      <c r="H12" s="130">
        <v>11128</v>
      </c>
      <c r="I12" s="131">
        <f>H12/H13*100</f>
        <v>1.0509276835581949</v>
      </c>
      <c r="J12" s="129">
        <v>14929</v>
      </c>
      <c r="K12" s="128">
        <f>J12/J13*100</f>
        <v>1.4206405395940864</v>
      </c>
      <c r="L12" s="129">
        <v>14554</v>
      </c>
      <c r="M12" s="128">
        <f>L12/L13*100</f>
        <v>1.3272125072041905</v>
      </c>
      <c r="N12" s="129">
        <v>14080</v>
      </c>
      <c r="O12" s="128">
        <f>N12/N13*100</f>
        <v>1.2770117924057705</v>
      </c>
      <c r="P12" s="129"/>
      <c r="Q12" s="128">
        <f>P12/P13*100</f>
        <v>0</v>
      </c>
    </row>
    <row r="13" spans="1:17" ht="14.25" thickTop="1" thickBot="1" x14ac:dyDescent="0.25">
      <c r="A13" s="123" t="s">
        <v>105</v>
      </c>
      <c r="B13" s="124">
        <f>SUM(B11:B12)</f>
        <v>888232</v>
      </c>
      <c r="C13" s="125"/>
      <c r="D13" s="124">
        <f>SUM(D11:D12)</f>
        <v>945716</v>
      </c>
      <c r="E13" s="125"/>
      <c r="F13" s="124">
        <f>F15-F14</f>
        <v>948274</v>
      </c>
      <c r="G13" s="125"/>
      <c r="H13" s="132">
        <v>1058874</v>
      </c>
      <c r="I13" s="125"/>
      <c r="J13" s="124">
        <f>J15-J14</f>
        <v>1050864</v>
      </c>
      <c r="K13" s="125"/>
      <c r="L13" s="124">
        <f>L15-L14</f>
        <v>1096584</v>
      </c>
      <c r="M13" s="125"/>
      <c r="N13" s="124">
        <f>N15-N14</f>
        <v>1102574</v>
      </c>
      <c r="O13" s="125"/>
      <c r="P13" s="124">
        <v>1187953.4479999999</v>
      </c>
      <c r="Q13" s="125"/>
    </row>
    <row r="14" spans="1:17" ht="14.25" thickTop="1" thickBot="1" x14ac:dyDescent="0.25">
      <c r="A14" s="126" t="s">
        <v>13</v>
      </c>
      <c r="B14" s="127">
        <v>11771</v>
      </c>
      <c r="C14" s="128">
        <f>B14/B15*100</f>
        <v>1.3078845292737913</v>
      </c>
      <c r="D14" s="129">
        <v>11053</v>
      </c>
      <c r="E14" s="128">
        <f>D14/D15*100</f>
        <v>1.1552422789617975</v>
      </c>
      <c r="F14" s="129">
        <v>7164</v>
      </c>
      <c r="G14" s="128">
        <f>F14/F15*100</f>
        <v>0.74981317469056075</v>
      </c>
      <c r="H14" s="129">
        <v>7697</v>
      </c>
      <c r="I14" s="128">
        <f>H14/H15*100</f>
        <v>0.72165847374436398</v>
      </c>
      <c r="J14" s="129">
        <v>7146</v>
      </c>
      <c r="K14" s="128">
        <f>J14/J15*100</f>
        <v>0.67541894689086113</v>
      </c>
      <c r="L14" s="129">
        <v>7534</v>
      </c>
      <c r="M14" s="128">
        <f>L14/L15*100</f>
        <v>0.68235460340289711</v>
      </c>
      <c r="N14" s="129">
        <v>8311</v>
      </c>
      <c r="O14" s="128">
        <f>N14/N15*100</f>
        <v>0.74814224694725373</v>
      </c>
      <c r="P14" s="129"/>
      <c r="Q14" s="128">
        <f>P14/P15*100</f>
        <v>0</v>
      </c>
    </row>
    <row r="15" spans="1:17" ht="14.25" thickTop="1" thickBot="1" x14ac:dyDescent="0.25">
      <c r="A15" s="123" t="s">
        <v>14</v>
      </c>
      <c r="B15" s="124">
        <f>SUM(B13:B14)</f>
        <v>900003</v>
      </c>
      <c r="C15" s="125"/>
      <c r="D15" s="124">
        <f>SUM(D13:D14)</f>
        <v>956769</v>
      </c>
      <c r="E15" s="125"/>
      <c r="F15" s="124">
        <v>955438</v>
      </c>
      <c r="G15" s="125"/>
      <c r="H15" s="132">
        <f>SUM(H13:H14)</f>
        <v>1066571</v>
      </c>
      <c r="I15" s="125"/>
      <c r="J15" s="124">
        <v>1058010</v>
      </c>
      <c r="K15" s="125"/>
      <c r="L15" s="124">
        <v>1104118</v>
      </c>
      <c r="M15" s="125"/>
      <c r="N15" s="124">
        <v>1110885</v>
      </c>
      <c r="O15" s="125"/>
      <c r="P15" s="124">
        <f>P17*0.7685</f>
        <v>1187953.4479999999</v>
      </c>
      <c r="Q15" s="125"/>
    </row>
    <row r="16" spans="1:17" ht="14.25" thickTop="1" thickBot="1" x14ac:dyDescent="0.25">
      <c r="A16" s="126" t="s">
        <v>111</v>
      </c>
      <c r="B16" s="127">
        <v>326165</v>
      </c>
      <c r="C16" s="128">
        <f>B16/B17*100</f>
        <v>26.600351664698472</v>
      </c>
      <c r="D16" s="129">
        <v>302973</v>
      </c>
      <c r="E16" s="128">
        <f>D16/D17*100</f>
        <v>24.050400796353539</v>
      </c>
      <c r="F16" s="129">
        <f>F17-F15</f>
        <v>349558</v>
      </c>
      <c r="G16" s="128">
        <f>F16/F17*100</f>
        <v>26.786135742944804</v>
      </c>
      <c r="H16" s="129">
        <f>H17-H15</f>
        <v>286387</v>
      </c>
      <c r="I16" s="128">
        <f>H16/H17*100</f>
        <v>21.167471569701352</v>
      </c>
      <c r="J16" s="129">
        <f>J17-J15</f>
        <v>355493</v>
      </c>
      <c r="K16" s="128">
        <f>J16/J17*100</f>
        <v>25.1497874429697</v>
      </c>
      <c r="L16" s="129">
        <f>L17-L15</f>
        <v>344171</v>
      </c>
      <c r="M16" s="128">
        <f>L16/L17*100</f>
        <v>23.763972522058786</v>
      </c>
      <c r="N16" s="129">
        <f>N17-N15</f>
        <v>395619</v>
      </c>
      <c r="O16" s="128">
        <f>N16/N17*100</f>
        <v>26.260733459718661</v>
      </c>
      <c r="P16" s="129">
        <f>P17-P15</f>
        <v>357854.55200000014</v>
      </c>
      <c r="Q16" s="128">
        <f>P16/P17*100</f>
        <v>23.150000000000009</v>
      </c>
    </row>
    <row r="17" spans="1:17" ht="14.25" thickTop="1" thickBot="1" x14ac:dyDescent="0.25">
      <c r="A17" s="123" t="s">
        <v>11</v>
      </c>
      <c r="B17" s="133">
        <f>SUM(B15:B16)</f>
        <v>1226168</v>
      </c>
      <c r="C17" s="134"/>
      <c r="D17" s="135">
        <f>SUM(D15:D16)</f>
        <v>1259742</v>
      </c>
      <c r="E17" s="134"/>
      <c r="F17" s="135">
        <v>1304996</v>
      </c>
      <c r="G17" s="134"/>
      <c r="H17" s="135">
        <v>1352958</v>
      </c>
      <c r="I17" s="134"/>
      <c r="J17" s="135">
        <v>1413503</v>
      </c>
      <c r="K17" s="134"/>
      <c r="L17" s="135">
        <v>1448289</v>
      </c>
      <c r="M17" s="134"/>
      <c r="N17" s="135">
        <v>1506504</v>
      </c>
      <c r="O17" s="134"/>
      <c r="P17" s="135">
        <v>1545808</v>
      </c>
      <c r="Q17" s="134"/>
    </row>
    <row r="18" spans="1:17" ht="13.5" thickTop="1" x14ac:dyDescent="0.2">
      <c r="A18" s="136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</row>
    <row r="19" spans="1:17" x14ac:dyDescent="0.2">
      <c r="A19" s="504" t="s">
        <v>123</v>
      </c>
      <c r="B19" s="504"/>
      <c r="C19" s="504"/>
      <c r="D19" s="504"/>
      <c r="E19" s="504"/>
      <c r="F19" s="504"/>
      <c r="G19" s="504"/>
      <c r="H19" s="504"/>
    </row>
    <row r="21" spans="1:17" x14ac:dyDescent="0.2">
      <c r="A21" s="504" t="s">
        <v>25</v>
      </c>
      <c r="B21" s="504"/>
      <c r="C21" s="504"/>
      <c r="D21" s="504"/>
      <c r="E21" s="504"/>
      <c r="F21" s="504"/>
      <c r="G21" s="504"/>
      <c r="H21" s="504"/>
    </row>
  </sheetData>
  <mergeCells count="11">
    <mergeCell ref="A19:H19"/>
    <mergeCell ref="A21:H21"/>
    <mergeCell ref="A1:Q1"/>
    <mergeCell ref="B3:C3"/>
    <mergeCell ref="D3:E3"/>
    <mergeCell ref="F3:G3"/>
    <mergeCell ref="H3:I3"/>
    <mergeCell ref="J3:K3"/>
    <mergeCell ref="L3:M3"/>
    <mergeCell ref="N3:O3"/>
    <mergeCell ref="P3:Q3"/>
  </mergeCells>
  <printOptions horizontalCentered="1"/>
  <pageMargins left="0.19685039370078741" right="0.19685039370078741" top="0.15748031496062992" bottom="0.15748031496062992" header="0" footer="0"/>
  <pageSetup paperSize="9" scale="11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H5" sqref="H5"/>
    </sheetView>
  </sheetViews>
  <sheetFormatPr baseColWidth="10" defaultRowHeight="12.75" x14ac:dyDescent="0.2"/>
  <cols>
    <col min="1" max="1" width="14.5703125" customWidth="1"/>
    <col min="2" max="8" width="5" bestFit="1" customWidth="1"/>
  </cols>
  <sheetData>
    <row r="1" spans="1:8" ht="14.25" thickTop="1" thickBot="1" x14ac:dyDescent="0.25">
      <c r="A1" s="6" t="s">
        <v>42</v>
      </c>
      <c r="B1" s="6">
        <v>1983</v>
      </c>
      <c r="C1" s="6">
        <v>1987</v>
      </c>
      <c r="D1" s="6">
        <v>1991</v>
      </c>
      <c r="E1" s="6">
        <v>1995</v>
      </c>
      <c r="F1" s="6">
        <v>1999</v>
      </c>
      <c r="G1" s="6">
        <v>2003</v>
      </c>
      <c r="H1" s="6">
        <v>2007</v>
      </c>
    </row>
    <row r="2" spans="1:8" ht="13.5" thickTop="1" x14ac:dyDescent="0.2">
      <c r="A2" s="4" t="s">
        <v>56</v>
      </c>
      <c r="B2" s="5">
        <v>39</v>
      </c>
      <c r="C2" s="5">
        <v>32</v>
      </c>
      <c r="D2" s="5">
        <v>43</v>
      </c>
      <c r="E2" s="5">
        <v>50</v>
      </c>
      <c r="F2" s="5">
        <v>48</v>
      </c>
      <c r="G2" s="12">
        <v>48</v>
      </c>
      <c r="H2" s="15">
        <v>48</v>
      </c>
    </row>
    <row r="3" spans="1:8" x14ac:dyDescent="0.2">
      <c r="A3" s="1" t="s">
        <v>3</v>
      </c>
      <c r="B3" s="2">
        <v>42</v>
      </c>
      <c r="C3" s="2">
        <v>32</v>
      </c>
      <c r="D3" s="2">
        <v>35</v>
      </c>
      <c r="E3" s="2">
        <v>27</v>
      </c>
      <c r="F3" s="2">
        <v>30</v>
      </c>
      <c r="G3" s="13">
        <v>32</v>
      </c>
      <c r="H3" s="3">
        <v>33</v>
      </c>
    </row>
    <row r="4" spans="1:8" x14ac:dyDescent="0.2">
      <c r="A4" s="1" t="s">
        <v>61</v>
      </c>
      <c r="B4" s="2"/>
      <c r="C4" s="2"/>
      <c r="D4" s="2"/>
      <c r="E4" s="2">
        <v>2</v>
      </c>
      <c r="F4" s="2">
        <v>3</v>
      </c>
      <c r="G4" s="13">
        <v>2</v>
      </c>
      <c r="H4" s="3">
        <v>2</v>
      </c>
    </row>
    <row r="5" spans="1:8" x14ac:dyDescent="0.2">
      <c r="A5" s="7" t="s">
        <v>67</v>
      </c>
      <c r="B5" s="8"/>
      <c r="C5" s="8"/>
      <c r="D5" s="8">
        <v>1</v>
      </c>
      <c r="E5" s="8">
        <v>5</v>
      </c>
      <c r="F5" s="8">
        <v>1</v>
      </c>
      <c r="G5" s="14"/>
      <c r="H5" s="17"/>
    </row>
    <row r="6" spans="1:8" x14ac:dyDescent="0.2">
      <c r="A6" s="7" t="s">
        <v>62</v>
      </c>
      <c r="B6" s="8"/>
      <c r="C6" s="8"/>
      <c r="D6" s="8"/>
      <c r="E6" s="8"/>
      <c r="F6" s="8">
        <v>1</v>
      </c>
      <c r="G6" s="14"/>
      <c r="H6" s="17"/>
    </row>
    <row r="7" spans="1:8" x14ac:dyDescent="0.2">
      <c r="A7" s="7" t="s">
        <v>2</v>
      </c>
      <c r="B7" s="8">
        <v>2</v>
      </c>
      <c r="C7" s="8">
        <v>18</v>
      </c>
      <c r="D7" s="8">
        <v>5</v>
      </c>
      <c r="E7" s="8"/>
      <c r="F7" s="8"/>
      <c r="G7" s="14"/>
      <c r="H7" s="17"/>
    </row>
    <row r="8" spans="1:8" x14ac:dyDescent="0.2">
      <c r="A8" s="7" t="s">
        <v>66</v>
      </c>
      <c r="B8" s="8"/>
      <c r="C8" s="8">
        <v>1</v>
      </c>
      <c r="D8" s="8"/>
      <c r="E8" s="8"/>
      <c r="F8" s="8"/>
      <c r="G8" s="14"/>
      <c r="H8" s="17"/>
    </row>
    <row r="9" spans="1:8" x14ac:dyDescent="0.2">
      <c r="A9" s="7" t="s">
        <v>63</v>
      </c>
      <c r="B9" s="8"/>
      <c r="C9" s="8">
        <v>1</v>
      </c>
      <c r="D9" s="8"/>
      <c r="E9" s="8"/>
      <c r="F9" s="8"/>
      <c r="G9" s="14"/>
      <c r="H9" s="17"/>
    </row>
    <row r="10" spans="1:8" ht="13.5" thickBot="1" x14ac:dyDescent="0.25">
      <c r="A10" s="7" t="s">
        <v>27</v>
      </c>
      <c r="B10" s="8">
        <v>1</v>
      </c>
      <c r="C10" s="8"/>
      <c r="D10" s="8"/>
      <c r="E10" s="8"/>
      <c r="F10" s="8"/>
      <c r="G10" s="14"/>
      <c r="H10" s="16"/>
    </row>
    <row r="11" spans="1:8" ht="14.25" thickTop="1" thickBot="1" x14ac:dyDescent="0.25">
      <c r="A11" s="6" t="s">
        <v>5</v>
      </c>
      <c r="B11" s="6">
        <f t="shared" ref="B11:H11" si="0">SUM(B2:B10)</f>
        <v>84</v>
      </c>
      <c r="C11" s="6">
        <f t="shared" si="0"/>
        <v>84</v>
      </c>
      <c r="D11" s="6">
        <f t="shared" si="0"/>
        <v>84</v>
      </c>
      <c r="E11" s="6">
        <f t="shared" si="0"/>
        <v>84</v>
      </c>
      <c r="F11" s="6">
        <f t="shared" si="0"/>
        <v>83</v>
      </c>
      <c r="G11" s="6">
        <f t="shared" si="0"/>
        <v>82</v>
      </c>
      <c r="H11" s="6">
        <f t="shared" si="0"/>
        <v>83</v>
      </c>
    </row>
    <row r="12" spans="1:8" ht="13.5" thickTop="1" x14ac:dyDescent="0.2"/>
    <row r="13" spans="1:8" x14ac:dyDescent="0.2">
      <c r="A13" s="523" t="s">
        <v>64</v>
      </c>
      <c r="B13" s="523"/>
      <c r="C13" s="523"/>
      <c r="D13" s="523"/>
      <c r="E13" s="523"/>
      <c r="F13" s="523"/>
      <c r="G13" s="523"/>
      <c r="H13" s="523"/>
    </row>
    <row r="15" spans="1:8" x14ac:dyDescent="0.2">
      <c r="A15" s="523" t="s">
        <v>65</v>
      </c>
      <c r="B15" s="523"/>
      <c r="C15" s="523"/>
      <c r="D15" s="523"/>
      <c r="E15" s="523"/>
      <c r="F15" s="523"/>
      <c r="G15" s="523"/>
      <c r="H15" s="523"/>
    </row>
  </sheetData>
  <mergeCells count="2">
    <mergeCell ref="A13:H13"/>
    <mergeCell ref="A15:H15"/>
  </mergeCells>
  <phoneticPr fontId="0" type="noConversion"/>
  <pageMargins left="0.75" right="0.75" top="1" bottom="1" header="0" footer="0"/>
  <pageSetup paperSize="9" scale="245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H19" sqref="H19"/>
    </sheetView>
  </sheetViews>
  <sheetFormatPr baseColWidth="10" defaultRowHeight="12.75" x14ac:dyDescent="0.2"/>
  <cols>
    <col min="1" max="1" width="32" customWidth="1"/>
    <col min="2" max="8" width="5" bestFit="1" customWidth="1"/>
  </cols>
  <sheetData>
    <row r="1" spans="1:8" ht="14.25" thickTop="1" thickBot="1" x14ac:dyDescent="0.25">
      <c r="A1" s="6" t="s">
        <v>44</v>
      </c>
      <c r="B1" s="6">
        <v>1983</v>
      </c>
      <c r="C1" s="6">
        <v>1987</v>
      </c>
      <c r="D1" s="6">
        <v>1991</v>
      </c>
      <c r="E1" s="6">
        <v>1995</v>
      </c>
      <c r="F1" s="6">
        <v>1999</v>
      </c>
      <c r="G1" s="6">
        <v>2003</v>
      </c>
      <c r="H1" s="6">
        <v>2007</v>
      </c>
    </row>
    <row r="2" spans="1:8" ht="13.5" thickTop="1" x14ac:dyDescent="0.2">
      <c r="A2" s="4" t="s">
        <v>9</v>
      </c>
      <c r="B2" s="5"/>
      <c r="C2" s="5"/>
      <c r="D2" s="5"/>
      <c r="E2" s="5">
        <v>9</v>
      </c>
      <c r="F2" s="5">
        <v>8</v>
      </c>
      <c r="G2" s="12">
        <v>19</v>
      </c>
      <c r="H2" s="15">
        <v>19</v>
      </c>
    </row>
    <row r="3" spans="1:8" x14ac:dyDescent="0.2">
      <c r="A3" s="1" t="s">
        <v>69</v>
      </c>
      <c r="B3" s="2"/>
      <c r="C3" s="2"/>
      <c r="D3" s="2"/>
      <c r="E3" s="2">
        <v>6</v>
      </c>
      <c r="F3" s="2"/>
      <c r="G3" s="13"/>
      <c r="H3" s="3"/>
    </row>
    <row r="4" spans="1:8" x14ac:dyDescent="0.2">
      <c r="A4" s="1" t="s">
        <v>70</v>
      </c>
      <c r="B4" s="2"/>
      <c r="C4" s="2"/>
      <c r="D4" s="2"/>
      <c r="E4" s="2">
        <v>4</v>
      </c>
      <c r="F4" s="2"/>
      <c r="G4" s="13"/>
      <c r="H4" s="3"/>
    </row>
    <row r="5" spans="1:8" x14ac:dyDescent="0.2">
      <c r="A5" s="7" t="s">
        <v>3</v>
      </c>
      <c r="B5" s="8"/>
      <c r="C5" s="8"/>
      <c r="D5" s="8"/>
      <c r="E5" s="8">
        <v>3</v>
      </c>
      <c r="F5" s="8">
        <v>2</v>
      </c>
      <c r="G5" s="14">
        <v>2</v>
      </c>
      <c r="H5" s="17">
        <v>2</v>
      </c>
    </row>
    <row r="6" spans="1:8" x14ac:dyDescent="0.2">
      <c r="A6" s="7" t="s">
        <v>76</v>
      </c>
      <c r="B6" s="8"/>
      <c r="C6" s="8"/>
      <c r="D6" s="8"/>
      <c r="E6" s="8">
        <v>2</v>
      </c>
      <c r="F6" s="8"/>
      <c r="G6" s="14"/>
      <c r="H6" s="17"/>
    </row>
    <row r="7" spans="1:8" x14ac:dyDescent="0.2">
      <c r="A7" s="7" t="s">
        <v>73</v>
      </c>
      <c r="B7" s="8"/>
      <c r="C7" s="8"/>
      <c r="D7" s="8"/>
      <c r="E7" s="8"/>
      <c r="F7" s="8">
        <v>3</v>
      </c>
      <c r="G7" s="14">
        <v>1</v>
      </c>
      <c r="H7" s="17"/>
    </row>
    <row r="8" spans="1:8" x14ac:dyDescent="0.2">
      <c r="A8" s="7" t="s">
        <v>74</v>
      </c>
      <c r="B8" s="8"/>
      <c r="C8" s="8"/>
      <c r="D8" s="8"/>
      <c r="E8" s="8"/>
      <c r="F8" s="8"/>
      <c r="G8" s="14">
        <v>3</v>
      </c>
      <c r="H8" s="17">
        <v>4</v>
      </c>
    </row>
    <row r="9" spans="1:8" x14ac:dyDescent="0.2">
      <c r="A9" s="7" t="s">
        <v>72</v>
      </c>
      <c r="B9" s="8"/>
      <c r="C9" s="8"/>
      <c r="D9" s="8"/>
      <c r="E9" s="8"/>
      <c r="F9" s="8">
        <v>12</v>
      </c>
      <c r="G9" s="14"/>
      <c r="H9" s="17"/>
    </row>
    <row r="10" spans="1:8" ht="13.5" thickBot="1" x14ac:dyDescent="0.25">
      <c r="A10" s="7" t="s">
        <v>71</v>
      </c>
      <c r="B10" s="8"/>
      <c r="C10" s="8"/>
      <c r="D10" s="8"/>
      <c r="E10" s="8">
        <v>1</v>
      </c>
      <c r="F10" s="8"/>
      <c r="G10" s="14"/>
      <c r="H10" s="16"/>
    </row>
    <row r="11" spans="1:8" ht="14.25" thickTop="1" thickBot="1" x14ac:dyDescent="0.25">
      <c r="A11" s="6" t="s">
        <v>5</v>
      </c>
      <c r="B11" s="6">
        <f t="shared" ref="B11:H11" si="0">SUM(B2:B10)</f>
        <v>0</v>
      </c>
      <c r="C11" s="6">
        <f t="shared" si="0"/>
        <v>0</v>
      </c>
      <c r="D11" s="6">
        <f t="shared" si="0"/>
        <v>0</v>
      </c>
      <c r="E11" s="6">
        <f t="shared" si="0"/>
        <v>25</v>
      </c>
      <c r="F11" s="6">
        <f t="shared" si="0"/>
        <v>25</v>
      </c>
      <c r="G11" s="6">
        <f t="shared" si="0"/>
        <v>25</v>
      </c>
      <c r="H11" s="6">
        <f t="shared" si="0"/>
        <v>25</v>
      </c>
    </row>
    <row r="12" spans="1:8" ht="13.5" thickTop="1" x14ac:dyDescent="0.2"/>
    <row r="13" spans="1:8" ht="13.5" thickBot="1" x14ac:dyDescent="0.25"/>
    <row r="14" spans="1:8" ht="14.25" thickTop="1" thickBot="1" x14ac:dyDescent="0.25">
      <c r="A14" s="6" t="s">
        <v>45</v>
      </c>
      <c r="B14" s="6">
        <v>1983</v>
      </c>
      <c r="C14" s="6">
        <v>1987</v>
      </c>
      <c r="D14" s="6">
        <v>1991</v>
      </c>
      <c r="E14" s="6">
        <v>1995</v>
      </c>
      <c r="F14" s="6">
        <v>1999</v>
      </c>
      <c r="G14" s="6">
        <v>2003</v>
      </c>
      <c r="H14" s="6">
        <v>2007</v>
      </c>
    </row>
    <row r="15" spans="1:8" ht="13.5" thickTop="1" x14ac:dyDescent="0.2">
      <c r="A15" s="4" t="s">
        <v>9</v>
      </c>
      <c r="B15" s="5"/>
      <c r="C15" s="5"/>
      <c r="D15" s="5"/>
      <c r="E15" s="5">
        <v>14</v>
      </c>
      <c r="F15" s="5">
        <v>5</v>
      </c>
      <c r="G15" s="524">
        <v>15</v>
      </c>
      <c r="H15" s="15">
        <v>15</v>
      </c>
    </row>
    <row r="16" spans="1:8" x14ac:dyDescent="0.2">
      <c r="A16" s="7" t="s">
        <v>77</v>
      </c>
      <c r="B16" s="8"/>
      <c r="C16" s="8"/>
      <c r="D16" s="8"/>
      <c r="E16" s="8">
        <v>2</v>
      </c>
      <c r="F16" s="8">
        <v>3</v>
      </c>
      <c r="G16" s="525"/>
      <c r="H16" s="17"/>
    </row>
    <row r="17" spans="1:8" x14ac:dyDescent="0.2">
      <c r="A17" s="1" t="s">
        <v>3</v>
      </c>
      <c r="B17" s="2"/>
      <c r="C17" s="2"/>
      <c r="D17" s="2"/>
      <c r="E17" s="2">
        <v>5</v>
      </c>
      <c r="F17" s="2">
        <v>2</v>
      </c>
      <c r="G17" s="13">
        <v>3</v>
      </c>
      <c r="H17" s="3">
        <v>5</v>
      </c>
    </row>
    <row r="18" spans="1:8" x14ac:dyDescent="0.2">
      <c r="A18" s="1" t="s">
        <v>75</v>
      </c>
      <c r="B18" s="2"/>
      <c r="C18" s="2"/>
      <c r="D18" s="2"/>
      <c r="E18" s="2">
        <v>4</v>
      </c>
      <c r="F18" s="2">
        <v>5</v>
      </c>
      <c r="G18" s="13">
        <v>7</v>
      </c>
      <c r="H18" s="3">
        <v>5</v>
      </c>
    </row>
    <row r="19" spans="1:8" x14ac:dyDescent="0.2">
      <c r="A19" s="7" t="s">
        <v>78</v>
      </c>
      <c r="B19" s="8"/>
      <c r="C19" s="8"/>
      <c r="D19" s="8"/>
      <c r="E19" s="8"/>
      <c r="F19" s="8">
        <v>3</v>
      </c>
      <c r="G19" s="14"/>
      <c r="H19" s="17"/>
    </row>
    <row r="20" spans="1:8" ht="13.5" thickBot="1" x14ac:dyDescent="0.25">
      <c r="A20" s="7" t="s">
        <v>72</v>
      </c>
      <c r="B20" s="8"/>
      <c r="C20" s="8"/>
      <c r="D20" s="8"/>
      <c r="E20" s="8"/>
      <c r="F20" s="8">
        <v>7</v>
      </c>
      <c r="G20" s="14"/>
      <c r="H20" s="16"/>
    </row>
    <row r="21" spans="1:8" ht="14.25" thickTop="1" thickBot="1" x14ac:dyDescent="0.25">
      <c r="A21" s="6" t="s">
        <v>5</v>
      </c>
      <c r="B21" s="6">
        <f t="shared" ref="B21:H21" si="1">SUM(B15:B20)</f>
        <v>0</v>
      </c>
      <c r="C21" s="6">
        <f t="shared" si="1"/>
        <v>0</v>
      </c>
      <c r="D21" s="6">
        <f t="shared" si="1"/>
        <v>0</v>
      </c>
      <c r="E21" s="6">
        <f t="shared" si="1"/>
        <v>25</v>
      </c>
      <c r="F21" s="6">
        <f t="shared" si="1"/>
        <v>25</v>
      </c>
      <c r="G21" s="6">
        <f t="shared" si="1"/>
        <v>25</v>
      </c>
      <c r="H21" s="6">
        <f t="shared" si="1"/>
        <v>25</v>
      </c>
    </row>
    <row r="22" spans="1:8" ht="13.5" thickTop="1" x14ac:dyDescent="0.2"/>
  </sheetData>
  <mergeCells count="1">
    <mergeCell ref="G15:G16"/>
  </mergeCells>
  <phoneticPr fontId="0" type="noConversion"/>
  <pageMargins left="0.75" right="0.75" top="1" bottom="1" header="0" footer="0"/>
  <pageSetup paperSize="9" scale="205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205" zoomScaleNormal="205" workbookViewId="0">
      <selection activeCell="B20" sqref="B20"/>
    </sheetView>
  </sheetViews>
  <sheetFormatPr baseColWidth="10" defaultRowHeight="12.75" x14ac:dyDescent="0.2"/>
  <cols>
    <col min="1" max="1" width="23.5703125" bestFit="1" customWidth="1"/>
    <col min="2" max="9" width="5" bestFit="1" customWidth="1"/>
  </cols>
  <sheetData>
    <row r="1" spans="1:11" ht="14.25" thickTop="1" thickBot="1" x14ac:dyDescent="0.25">
      <c r="A1" s="6" t="s">
        <v>137</v>
      </c>
      <c r="B1" s="6">
        <v>1983</v>
      </c>
      <c r="C1" s="6">
        <v>1987</v>
      </c>
      <c r="D1" s="6">
        <v>1991</v>
      </c>
      <c r="E1" s="6">
        <v>1995</v>
      </c>
      <c r="F1" s="6">
        <v>1999</v>
      </c>
      <c r="G1" s="6">
        <v>2003</v>
      </c>
      <c r="H1" s="6">
        <v>2007</v>
      </c>
      <c r="I1" s="6">
        <v>2011</v>
      </c>
    </row>
    <row r="2" spans="1:11" ht="13.5" thickTop="1" x14ac:dyDescent="0.2">
      <c r="A2" s="140" t="s">
        <v>82</v>
      </c>
      <c r="B2" s="178">
        <v>35</v>
      </c>
      <c r="C2" s="5">
        <v>34</v>
      </c>
      <c r="D2" s="5">
        <v>39</v>
      </c>
      <c r="E2" s="5">
        <v>31</v>
      </c>
      <c r="F2" s="5">
        <v>34</v>
      </c>
      <c r="G2" s="12">
        <v>36</v>
      </c>
      <c r="H2" s="12">
        <v>38</v>
      </c>
      <c r="I2" s="15">
        <v>30</v>
      </c>
    </row>
    <row r="3" spans="1:11" x14ac:dyDescent="0.2">
      <c r="A3" s="19" t="s">
        <v>18</v>
      </c>
      <c r="B3" s="179">
        <v>20</v>
      </c>
      <c r="C3" s="2">
        <v>17</v>
      </c>
      <c r="D3" s="2">
        <v>19</v>
      </c>
      <c r="E3" s="2">
        <v>27</v>
      </c>
      <c r="F3" s="2">
        <v>28</v>
      </c>
      <c r="G3" s="13">
        <v>26</v>
      </c>
      <c r="H3" s="526">
        <v>27</v>
      </c>
      <c r="I3" s="527">
        <v>32</v>
      </c>
    </row>
    <row r="4" spans="1:11" x14ac:dyDescent="0.2">
      <c r="A4" s="180" t="s">
        <v>79</v>
      </c>
      <c r="B4" s="179">
        <v>6</v>
      </c>
      <c r="C4" s="2">
        <v>4</v>
      </c>
      <c r="D4" s="181">
        <v>0</v>
      </c>
      <c r="E4" s="182" t="s">
        <v>99</v>
      </c>
      <c r="F4" s="181">
        <v>0</v>
      </c>
      <c r="G4" s="181">
        <v>0</v>
      </c>
      <c r="H4" s="525"/>
      <c r="I4" s="528"/>
    </row>
    <row r="5" spans="1:11" x14ac:dyDescent="0.2">
      <c r="A5" s="22" t="s">
        <v>26</v>
      </c>
      <c r="B5" s="183">
        <v>4</v>
      </c>
      <c r="C5" s="8">
        <v>2</v>
      </c>
      <c r="D5" s="8">
        <v>4</v>
      </c>
      <c r="E5" s="8">
        <v>6</v>
      </c>
      <c r="F5" s="8">
        <v>3</v>
      </c>
      <c r="G5" s="14">
        <v>3</v>
      </c>
      <c r="H5" s="14">
        <v>0</v>
      </c>
      <c r="I5" s="17">
        <v>3</v>
      </c>
    </row>
    <row r="6" spans="1:11" x14ac:dyDescent="0.2">
      <c r="A6" s="22" t="s">
        <v>2</v>
      </c>
      <c r="B6" s="184">
        <v>0</v>
      </c>
      <c r="C6" s="8">
        <v>8</v>
      </c>
      <c r="D6" s="8">
        <v>3</v>
      </c>
      <c r="E6" s="182" t="s">
        <v>99</v>
      </c>
      <c r="F6" s="182" t="s">
        <v>99</v>
      </c>
      <c r="G6" s="182" t="s">
        <v>99</v>
      </c>
      <c r="H6" s="181">
        <v>0</v>
      </c>
      <c r="I6" s="100" t="s">
        <v>99</v>
      </c>
    </row>
    <row r="7" spans="1:11" ht="13.5" thickBot="1" x14ac:dyDescent="0.25">
      <c r="A7" s="27" t="s">
        <v>81</v>
      </c>
      <c r="B7" s="185" t="s">
        <v>99</v>
      </c>
      <c r="C7" s="182" t="s">
        <v>99</v>
      </c>
      <c r="D7" s="182" t="s">
        <v>99</v>
      </c>
      <c r="E7" s="8">
        <v>1</v>
      </c>
      <c r="F7" s="182" t="s">
        <v>99</v>
      </c>
      <c r="G7" s="182" t="s">
        <v>99</v>
      </c>
      <c r="H7" s="182" t="s">
        <v>99</v>
      </c>
      <c r="I7" s="100" t="s">
        <v>99</v>
      </c>
    </row>
    <row r="8" spans="1:11" ht="14.25" thickTop="1" thickBot="1" x14ac:dyDescent="0.25">
      <c r="A8" s="6" t="s">
        <v>5</v>
      </c>
      <c r="B8" s="6">
        <f t="shared" ref="B8:I8" si="0">SUM(B2:B7)</f>
        <v>65</v>
      </c>
      <c r="C8" s="6">
        <f t="shared" si="0"/>
        <v>65</v>
      </c>
      <c r="D8" s="6">
        <f t="shared" si="0"/>
        <v>65</v>
      </c>
      <c r="E8" s="6">
        <f t="shared" si="0"/>
        <v>65</v>
      </c>
      <c r="F8" s="6">
        <f t="shared" si="0"/>
        <v>65</v>
      </c>
      <c r="G8" s="6">
        <f t="shared" si="0"/>
        <v>65</v>
      </c>
      <c r="H8" s="6">
        <f t="shared" si="0"/>
        <v>65</v>
      </c>
      <c r="I8" s="6">
        <f t="shared" si="0"/>
        <v>65</v>
      </c>
    </row>
    <row r="9" spans="1:11" ht="13.5" thickTop="1" x14ac:dyDescent="0.2"/>
    <row r="10" spans="1:11" x14ac:dyDescent="0.2">
      <c r="A10" s="523" t="s">
        <v>130</v>
      </c>
      <c r="B10" s="523"/>
      <c r="C10" s="523"/>
      <c r="D10" s="523"/>
      <c r="E10" s="523"/>
      <c r="F10" s="523"/>
      <c r="G10" s="523"/>
      <c r="H10" s="523"/>
    </row>
    <row r="11" spans="1:11" ht="6" customHeight="1" x14ac:dyDescent="0.2"/>
    <row r="12" spans="1:11" x14ac:dyDescent="0.2">
      <c r="A12" s="523" t="s">
        <v>80</v>
      </c>
      <c r="B12" s="523"/>
      <c r="C12" s="523"/>
      <c r="D12" s="523"/>
      <c r="E12" s="523"/>
      <c r="F12" s="523"/>
      <c r="G12" s="523"/>
      <c r="H12" s="523"/>
    </row>
    <row r="13" spans="1:11" x14ac:dyDescent="0.2">
      <c r="A13" s="523" t="s">
        <v>131</v>
      </c>
      <c r="B13" s="523"/>
      <c r="C13" s="523"/>
      <c r="D13" s="523"/>
      <c r="E13" s="523"/>
      <c r="F13" s="523"/>
      <c r="G13" s="523"/>
      <c r="H13" s="523"/>
      <c r="I13" s="523"/>
      <c r="J13" s="523"/>
      <c r="K13" s="523"/>
    </row>
    <row r="14" spans="1:11" x14ac:dyDescent="0.2">
      <c r="A14" s="523" t="s">
        <v>132</v>
      </c>
      <c r="B14" s="523"/>
      <c r="C14" s="523"/>
      <c r="D14" s="523"/>
      <c r="E14" s="523"/>
      <c r="F14" s="523"/>
      <c r="G14" s="523"/>
      <c r="H14" s="523"/>
      <c r="I14" s="523"/>
    </row>
    <row r="15" spans="1:11" x14ac:dyDescent="0.2">
      <c r="A15" s="523" t="s">
        <v>133</v>
      </c>
      <c r="B15" s="523"/>
      <c r="C15" s="523"/>
      <c r="D15" s="523"/>
      <c r="E15" s="523"/>
      <c r="F15" s="523"/>
      <c r="G15" s="523"/>
      <c r="H15" s="523"/>
    </row>
    <row r="16" spans="1:11" x14ac:dyDescent="0.2">
      <c r="A16" s="523" t="s">
        <v>134</v>
      </c>
      <c r="B16" s="523"/>
      <c r="C16" s="523"/>
      <c r="D16" s="523"/>
      <c r="E16" s="523"/>
      <c r="F16" s="523"/>
      <c r="G16" s="523"/>
    </row>
    <row r="17" spans="1:9" ht="6.75" customHeight="1" x14ac:dyDescent="0.2"/>
    <row r="18" spans="1:9" x14ac:dyDescent="0.2">
      <c r="A18" s="523" t="s">
        <v>135</v>
      </c>
      <c r="B18" s="523"/>
      <c r="C18" s="523"/>
      <c r="D18" s="523"/>
      <c r="E18" s="523"/>
      <c r="F18" s="523"/>
      <c r="G18" s="523"/>
      <c r="H18" s="523"/>
    </row>
    <row r="19" spans="1:9" x14ac:dyDescent="0.2">
      <c r="A19" s="523" t="s">
        <v>136</v>
      </c>
      <c r="B19" s="523"/>
      <c r="C19" s="523"/>
      <c r="D19" s="523"/>
      <c r="E19" s="523"/>
      <c r="F19" s="523"/>
      <c r="G19" s="523"/>
      <c r="H19" s="523"/>
      <c r="I19" s="523"/>
    </row>
  </sheetData>
  <mergeCells count="10">
    <mergeCell ref="A15:H15"/>
    <mergeCell ref="A16:G16"/>
    <mergeCell ref="A18:H18"/>
    <mergeCell ref="A19:I19"/>
    <mergeCell ref="H3:H4"/>
    <mergeCell ref="I3:I4"/>
    <mergeCell ref="A10:H10"/>
    <mergeCell ref="A12:H12"/>
    <mergeCell ref="A13:K13"/>
    <mergeCell ref="A14:I14"/>
  </mergeCells>
  <pageMargins left="0.23" right="0.21" top="0.17" bottom="0.16" header="0" footer="0"/>
  <pageSetup paperSize="9" scale="23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="115" zoomScaleNormal="115" workbookViewId="0">
      <selection activeCell="E22" sqref="E22"/>
    </sheetView>
  </sheetViews>
  <sheetFormatPr baseColWidth="10" defaultRowHeight="12.75" x14ac:dyDescent="0.2"/>
  <cols>
    <col min="1" max="1" width="12.85546875" bestFit="1" customWidth="1"/>
    <col min="2" max="2" width="7.5703125" bestFit="1" customWidth="1"/>
    <col min="3" max="3" width="5.5703125" bestFit="1" customWidth="1"/>
    <col min="4" max="4" width="7.5703125" bestFit="1" customWidth="1"/>
    <col min="5" max="5" width="5.5703125" bestFit="1" customWidth="1"/>
    <col min="6" max="6" width="7.5703125" bestFit="1" customWidth="1"/>
    <col min="7" max="7" width="5.5703125" bestFit="1" customWidth="1"/>
    <col min="8" max="8" width="7.5703125" bestFit="1" customWidth="1"/>
    <col min="9" max="9" width="5.5703125" bestFit="1" customWidth="1"/>
    <col min="10" max="10" width="7.5703125" bestFit="1" customWidth="1"/>
    <col min="11" max="11" width="5.5703125" bestFit="1" customWidth="1"/>
    <col min="12" max="12" width="7.5703125" bestFit="1" customWidth="1"/>
    <col min="13" max="13" width="5.5703125" bestFit="1" customWidth="1"/>
    <col min="14" max="14" width="7.5703125" bestFit="1" customWidth="1"/>
    <col min="15" max="15" width="5.5703125" bestFit="1" customWidth="1"/>
    <col min="16" max="16" width="7.5703125" bestFit="1" customWidth="1"/>
    <col min="17" max="17" width="5.5703125" bestFit="1" customWidth="1"/>
  </cols>
  <sheetData>
    <row r="1" spans="1:17" ht="18" x14ac:dyDescent="0.25">
      <c r="A1" s="533" t="s">
        <v>125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</row>
    <row r="2" spans="1:17" ht="18" customHeight="1" thickBot="1" x14ac:dyDescent="0.25"/>
    <row r="3" spans="1:17" ht="14.25" thickTop="1" thickBot="1" x14ac:dyDescent="0.25">
      <c r="A3" s="11" t="s">
        <v>8</v>
      </c>
      <c r="B3" s="534">
        <v>1983</v>
      </c>
      <c r="C3" s="534"/>
      <c r="D3" s="534">
        <v>1987</v>
      </c>
      <c r="E3" s="534"/>
      <c r="F3" s="534">
        <v>1991</v>
      </c>
      <c r="G3" s="534"/>
      <c r="H3" s="534">
        <v>1995</v>
      </c>
      <c r="I3" s="534"/>
      <c r="J3" s="534">
        <v>1999</v>
      </c>
      <c r="K3" s="534"/>
      <c r="L3" s="534">
        <v>2003</v>
      </c>
      <c r="M3" s="534"/>
      <c r="N3" s="534">
        <v>2007</v>
      </c>
      <c r="O3" s="534"/>
      <c r="P3" s="534">
        <v>2011</v>
      </c>
      <c r="Q3" s="534"/>
    </row>
    <row r="4" spans="1:17" ht="14.25" thickTop="1" thickBot="1" x14ac:dyDescent="0.25">
      <c r="A4" s="11" t="s">
        <v>0</v>
      </c>
      <c r="B4" s="11" t="s">
        <v>115</v>
      </c>
      <c r="C4" s="11" t="s">
        <v>122</v>
      </c>
      <c r="D4" s="139" t="s">
        <v>115</v>
      </c>
      <c r="E4" s="11" t="s">
        <v>122</v>
      </c>
      <c r="F4" s="11" t="s">
        <v>115</v>
      </c>
      <c r="G4" s="11" t="s">
        <v>122</v>
      </c>
      <c r="H4" s="11" t="s">
        <v>115</v>
      </c>
      <c r="I4" s="11" t="s">
        <v>122</v>
      </c>
      <c r="J4" s="11" t="s">
        <v>115</v>
      </c>
      <c r="K4" s="11" t="s">
        <v>122</v>
      </c>
      <c r="L4" s="11" t="s">
        <v>115</v>
      </c>
      <c r="M4" s="11" t="s">
        <v>122</v>
      </c>
      <c r="N4" s="11" t="s">
        <v>115</v>
      </c>
      <c r="O4" s="11" t="s">
        <v>122</v>
      </c>
      <c r="P4" s="11" t="s">
        <v>115</v>
      </c>
      <c r="Q4" s="11" t="s">
        <v>122</v>
      </c>
    </row>
    <row r="5" spans="1:17" ht="14.25" thickTop="1" thickBot="1" x14ac:dyDescent="0.25">
      <c r="A5" s="140" t="s">
        <v>82</v>
      </c>
      <c r="B5" s="141">
        <v>296939</v>
      </c>
      <c r="C5" s="142">
        <f>B5/$B$15*100</f>
        <v>53.265562748780646</v>
      </c>
      <c r="D5" s="143">
        <v>292935</v>
      </c>
      <c r="E5" s="144">
        <f>D5/$D$15*100</f>
        <v>49.576307759482944</v>
      </c>
      <c r="F5" s="143">
        <v>314384</v>
      </c>
      <c r="G5" s="144">
        <f>F5/$F$15*100</f>
        <v>54.580271283309287</v>
      </c>
      <c r="H5" s="143">
        <v>289149</v>
      </c>
      <c r="I5" s="144">
        <f>H5/$H$15*100</f>
        <v>44.329988578261904</v>
      </c>
      <c r="J5" s="143">
        <v>313417</v>
      </c>
      <c r="K5" s="144">
        <f>J5/$J$15*100</f>
        <v>49.042364421021666</v>
      </c>
      <c r="L5" s="143">
        <v>341522</v>
      </c>
      <c r="M5" s="144">
        <f>L5/$L$15*100</f>
        <v>51.903197274155843</v>
      </c>
      <c r="N5" s="143">
        <v>352342</v>
      </c>
      <c r="O5" s="144">
        <f>N5/$N$15*100</f>
        <v>53.634797116274534</v>
      </c>
      <c r="P5" s="145">
        <v>289467</v>
      </c>
      <c r="Q5" s="146">
        <f>P5/$P$15*100</f>
        <v>44.117526027735479</v>
      </c>
    </row>
    <row r="6" spans="1:17" ht="13.5" thickTop="1" x14ac:dyDescent="0.2">
      <c r="A6" s="19" t="s">
        <v>18</v>
      </c>
      <c r="B6" s="529">
        <v>168606</v>
      </c>
      <c r="C6" s="530">
        <f>B6/$B$15*100</f>
        <v>30.244910479327103</v>
      </c>
      <c r="D6" s="149">
        <v>144117</v>
      </c>
      <c r="E6" s="150">
        <f>D6/$D$15*100</f>
        <v>24.390355353144564</v>
      </c>
      <c r="F6" s="529">
        <v>155485</v>
      </c>
      <c r="G6" s="530">
        <f>F6/$F$15*100</f>
        <v>26.993783018491225</v>
      </c>
      <c r="H6" s="529">
        <v>259703</v>
      </c>
      <c r="I6" s="530">
        <f>H6/$H$15*100</f>
        <v>39.815565759315611</v>
      </c>
      <c r="J6" s="529">
        <v>258657</v>
      </c>
      <c r="K6" s="530">
        <f>J6/$J$15*100</f>
        <v>40.473716658790686</v>
      </c>
      <c r="L6" s="529">
        <v>255808</v>
      </c>
      <c r="M6" s="530">
        <f>L6/$L$15*100</f>
        <v>38.876713910984535</v>
      </c>
      <c r="N6" s="529">
        <v>257392</v>
      </c>
      <c r="O6" s="530">
        <f>N6/$N$15*100</f>
        <v>39.18115836134249</v>
      </c>
      <c r="P6" s="531">
        <v>307558</v>
      </c>
      <c r="Q6" s="532">
        <f>P6/$P$15*100</f>
        <v>46.874766622925137</v>
      </c>
    </row>
    <row r="7" spans="1:17" x14ac:dyDescent="0.2">
      <c r="A7" s="19" t="s">
        <v>66</v>
      </c>
      <c r="B7" s="529"/>
      <c r="C7" s="530"/>
      <c r="D7" s="149">
        <v>5203</v>
      </c>
      <c r="E7" s="150">
        <f>D7/$D$15*100</f>
        <v>0.88055551324556558</v>
      </c>
      <c r="F7" s="529"/>
      <c r="G7" s="530"/>
      <c r="H7" s="529"/>
      <c r="I7" s="530"/>
      <c r="J7" s="529"/>
      <c r="K7" s="530" t="s">
        <v>99</v>
      </c>
      <c r="L7" s="529" t="s">
        <v>101</v>
      </c>
      <c r="M7" s="530" t="s">
        <v>99</v>
      </c>
      <c r="N7" s="529" t="s">
        <v>101</v>
      </c>
      <c r="O7" s="530" t="s">
        <v>99</v>
      </c>
      <c r="P7" s="529" t="s">
        <v>101</v>
      </c>
      <c r="Q7" s="530" t="s">
        <v>99</v>
      </c>
    </row>
    <row r="8" spans="1:17" x14ac:dyDescent="0.2">
      <c r="A8" s="19" t="s">
        <v>126</v>
      </c>
      <c r="B8" s="149">
        <v>47504</v>
      </c>
      <c r="C8" s="150">
        <f>B8/$B$15*100</f>
        <v>8.5213706950521004</v>
      </c>
      <c r="D8" s="149">
        <v>34606</v>
      </c>
      <c r="E8" s="150">
        <f>D8/$D$15*100</f>
        <v>5.8567180648425987</v>
      </c>
      <c r="F8" s="149">
        <v>14503</v>
      </c>
      <c r="G8" s="150">
        <f>F8/$F$15*100</f>
        <v>2.5178688305442853</v>
      </c>
      <c r="H8" s="21" t="s">
        <v>101</v>
      </c>
      <c r="I8" s="151" t="s">
        <v>99</v>
      </c>
      <c r="J8" s="149">
        <v>10783</v>
      </c>
      <c r="K8" s="150">
        <f>J8/$J$15*100</f>
        <v>1.6872850405430357</v>
      </c>
      <c r="L8" s="149">
        <v>12171</v>
      </c>
      <c r="M8" s="150">
        <f>L8/$L$15*100</f>
        <v>1.8497016708257472</v>
      </c>
      <c r="N8" s="529"/>
      <c r="O8" s="530"/>
      <c r="P8" s="529"/>
      <c r="Q8" s="530"/>
    </row>
    <row r="9" spans="1:17" x14ac:dyDescent="0.2">
      <c r="A9" s="22" t="s">
        <v>127</v>
      </c>
      <c r="B9" s="21" t="s">
        <v>101</v>
      </c>
      <c r="C9" s="151" t="s">
        <v>99</v>
      </c>
      <c r="D9" s="21" t="s">
        <v>101</v>
      </c>
      <c r="E9" s="151" t="s">
        <v>99</v>
      </c>
      <c r="F9" s="21" t="s">
        <v>101</v>
      </c>
      <c r="G9" s="151" t="s">
        <v>99</v>
      </c>
      <c r="H9" s="529">
        <v>25168</v>
      </c>
      <c r="I9" s="530">
        <f>H9/$H$15*100</f>
        <v>3.858554421899075</v>
      </c>
      <c r="J9" s="529">
        <v>7437</v>
      </c>
      <c r="K9" s="530">
        <f>J9/$J$15*100</f>
        <v>1.1637150001408287</v>
      </c>
      <c r="L9" s="21" t="s">
        <v>101</v>
      </c>
      <c r="M9" s="151" t="s">
        <v>99</v>
      </c>
      <c r="N9" s="21" t="s">
        <v>101</v>
      </c>
      <c r="O9" s="151" t="s">
        <v>99</v>
      </c>
      <c r="P9" s="21" t="s">
        <v>101</v>
      </c>
      <c r="Q9" s="151" t="s">
        <v>99</v>
      </c>
    </row>
    <row r="10" spans="1:17" x14ac:dyDescent="0.2">
      <c r="A10" s="22" t="s">
        <v>128</v>
      </c>
      <c r="B10" s="21"/>
      <c r="C10" s="151"/>
      <c r="D10" s="21"/>
      <c r="E10" s="151"/>
      <c r="F10" s="149">
        <v>8660</v>
      </c>
      <c r="G10" s="150">
        <f>F10/$F$15*100</f>
        <v>1.5034643916785155</v>
      </c>
      <c r="H10" s="529"/>
      <c r="I10" s="530"/>
      <c r="J10" s="529"/>
      <c r="K10" s="530"/>
      <c r="L10" s="21" t="s">
        <v>101</v>
      </c>
      <c r="M10" s="151" t="s">
        <v>99</v>
      </c>
      <c r="N10" s="21" t="s">
        <v>101</v>
      </c>
      <c r="O10" s="151" t="s">
        <v>99</v>
      </c>
      <c r="P10" s="21" t="s">
        <v>101</v>
      </c>
      <c r="Q10" s="151" t="s">
        <v>99</v>
      </c>
    </row>
    <row r="11" spans="1:17" x14ac:dyDescent="0.2">
      <c r="A11" s="22" t="s">
        <v>26</v>
      </c>
      <c r="B11" s="149">
        <v>36294</v>
      </c>
      <c r="C11" s="150">
        <f>B11/$B$15*100</f>
        <v>6.5104965477901011</v>
      </c>
      <c r="D11" s="149">
        <v>32240</v>
      </c>
      <c r="E11" s="150">
        <f>D11/$D$15*100</f>
        <v>5.4562963188616243</v>
      </c>
      <c r="F11" s="149">
        <v>41290</v>
      </c>
      <c r="G11" s="150">
        <f>F11/$F$15*100</f>
        <v>7.1683654425410985</v>
      </c>
      <c r="H11" s="147">
        <v>69387</v>
      </c>
      <c r="I11" s="148">
        <f>H11/$H$15*100</f>
        <v>10.637854246356927</v>
      </c>
      <c r="J11" s="149">
        <v>39132</v>
      </c>
      <c r="K11" s="150">
        <f>J11/$J$15*100</f>
        <v>6.1232345549967606</v>
      </c>
      <c r="L11" s="529">
        <v>41448</v>
      </c>
      <c r="M11" s="530">
        <f>L11/$L$15*100</f>
        <v>6.2991072921194284</v>
      </c>
      <c r="N11" s="529">
        <v>30028</v>
      </c>
      <c r="O11" s="530">
        <f>N11/$N$15*100</f>
        <v>4.5709727702274838</v>
      </c>
      <c r="P11" s="529">
        <v>37096</v>
      </c>
      <c r="Q11" s="530">
        <f>P11/$P$15*100</f>
        <v>5.6537834900865231</v>
      </c>
    </row>
    <row r="12" spans="1:17" x14ac:dyDescent="0.2">
      <c r="A12" s="22" t="s">
        <v>129</v>
      </c>
      <c r="B12" s="21" t="s">
        <v>101</v>
      </c>
      <c r="C12" s="151" t="s">
        <v>99</v>
      </c>
      <c r="D12" s="21" t="s">
        <v>101</v>
      </c>
      <c r="E12" s="151" t="s">
        <v>99</v>
      </c>
      <c r="F12" s="21" t="s">
        <v>101</v>
      </c>
      <c r="G12" s="151" t="s">
        <v>99</v>
      </c>
      <c r="H12" s="149">
        <v>7722</v>
      </c>
      <c r="I12" s="150">
        <f>H12/$J$15*100</f>
        <v>1.2083107746520747</v>
      </c>
      <c r="J12" s="149">
        <v>6238</v>
      </c>
      <c r="K12" s="150">
        <f>J12/$J$15*100</f>
        <v>0.97609979439000805</v>
      </c>
      <c r="L12" s="529"/>
      <c r="M12" s="530"/>
      <c r="N12" s="529"/>
      <c r="O12" s="530"/>
      <c r="P12" s="529"/>
      <c r="Q12" s="530"/>
    </row>
    <row r="13" spans="1:17" x14ac:dyDescent="0.2">
      <c r="A13" s="22" t="s">
        <v>2</v>
      </c>
      <c r="B13" s="152">
        <v>4414</v>
      </c>
      <c r="C13" s="150">
        <f>B13/$B$15*100</f>
        <v>0.7917929068701578</v>
      </c>
      <c r="D13" s="147">
        <v>73572</v>
      </c>
      <c r="E13" s="150">
        <f>D13/$D$15*100</f>
        <v>12.451322356429511</v>
      </c>
      <c r="F13" s="147">
        <v>33291</v>
      </c>
      <c r="G13" s="150">
        <f>F13/$F$15*100</f>
        <v>5.7796573976177203</v>
      </c>
      <c r="H13" s="21" t="s">
        <v>101</v>
      </c>
      <c r="I13" s="151" t="s">
        <v>99</v>
      </c>
      <c r="J13" s="21" t="s">
        <v>101</v>
      </c>
      <c r="K13" s="151" t="s">
        <v>99</v>
      </c>
      <c r="L13" s="21" t="s">
        <v>101</v>
      </c>
      <c r="M13" s="151" t="s">
        <v>99</v>
      </c>
      <c r="N13" s="152">
        <v>445</v>
      </c>
      <c r="O13" s="150">
        <f>N13/$F$15*100</f>
        <v>7.7256542066621178E-2</v>
      </c>
      <c r="P13" s="21" t="s">
        <v>101</v>
      </c>
      <c r="Q13" s="151" t="s">
        <v>99</v>
      </c>
    </row>
    <row r="14" spans="1:17" ht="13.5" thickBot="1" x14ac:dyDescent="0.25">
      <c r="A14" s="27" t="s">
        <v>10</v>
      </c>
      <c r="B14" s="153">
        <f>B15-SUM(B5:B13)</f>
        <v>3712</v>
      </c>
      <c r="C14" s="154">
        <f>B14/$B$15*100</f>
        <v>0.66586662217988801</v>
      </c>
      <c r="D14" s="153">
        <f>D15-SUM(D5:D13)</f>
        <v>8204</v>
      </c>
      <c r="E14" s="154">
        <f>D14/$D$15*100</f>
        <v>1.3884446339932</v>
      </c>
      <c r="F14" s="153">
        <f>F15-SUM(F5:F13)</f>
        <v>8390</v>
      </c>
      <c r="G14" s="154">
        <f>F14/$F$15*100</f>
        <v>1.4565896358178689</v>
      </c>
      <c r="H14" s="153">
        <f>H15-SUM(H5:H13)</f>
        <v>1136</v>
      </c>
      <c r="I14" s="154">
        <f>H14/$H$15*100</f>
        <v>0.17416234199290165</v>
      </c>
      <c r="J14" s="153">
        <f>J15-SUM(J5:J13)</f>
        <v>3410</v>
      </c>
      <c r="K14" s="154">
        <f>J14/$J$15*100</f>
        <v>0.53358453011701301</v>
      </c>
      <c r="L14" s="153">
        <f>L15-SUM(L5:L13)</f>
        <v>7049</v>
      </c>
      <c r="M14" s="154">
        <f>L14/$L$15*100</f>
        <v>1.0712798519144435</v>
      </c>
      <c r="N14" s="153">
        <f>N15-SUM(N5:N13)</f>
        <v>16721</v>
      </c>
      <c r="O14" s="154">
        <f>N14/$N$15*100</f>
        <v>2.5453322129670224</v>
      </c>
      <c r="P14" s="153">
        <f>P15-SUM(P5:P13)</f>
        <v>22006</v>
      </c>
      <c r="Q14" s="154">
        <f>P14/$P$15*100</f>
        <v>3.3539238592528582</v>
      </c>
    </row>
    <row r="15" spans="1:17" ht="14.25" thickTop="1" thickBot="1" x14ac:dyDescent="0.25">
      <c r="A15" s="6" t="s">
        <v>103</v>
      </c>
      <c r="B15" s="28">
        <f>B17-B16</f>
        <v>557469</v>
      </c>
      <c r="C15" s="155">
        <f>SUM(C5:C14)</f>
        <v>99.999999999999986</v>
      </c>
      <c r="D15" s="156">
        <f>D17-D16</f>
        <v>590877</v>
      </c>
      <c r="E15" s="157">
        <f>SUM(E5:E14)</f>
        <v>100.00000000000001</v>
      </c>
      <c r="F15" s="156">
        <f>F17-F16</f>
        <v>576003</v>
      </c>
      <c r="G15" s="157">
        <f>SUM(G5:G14)</f>
        <v>100.00000000000001</v>
      </c>
      <c r="H15" s="156">
        <f>H17-H16</f>
        <v>652265</v>
      </c>
      <c r="I15" s="157">
        <f>SUM(I5:I14)</f>
        <v>100.02443612247849</v>
      </c>
      <c r="J15" s="156">
        <f>J17-J16</f>
        <v>639074</v>
      </c>
      <c r="K15" s="157">
        <f>SUM(K5:K14)</f>
        <v>99.999999999999986</v>
      </c>
      <c r="L15" s="156">
        <f>L17-L16</f>
        <v>657998</v>
      </c>
      <c r="M15" s="157">
        <f>SUM(M5:M14)</f>
        <v>100</v>
      </c>
      <c r="N15" s="156">
        <f>N17-N16</f>
        <v>656928</v>
      </c>
      <c r="O15" s="157">
        <f>SUM(O5:O14)</f>
        <v>100.00951700287816</v>
      </c>
      <c r="P15" s="28">
        <f>P17-P16</f>
        <v>656127</v>
      </c>
      <c r="Q15" s="28">
        <f>SUM(Q5:Q14)</f>
        <v>100</v>
      </c>
    </row>
    <row r="16" spans="1:17" ht="14.25" thickTop="1" thickBot="1" x14ac:dyDescent="0.25">
      <c r="A16" s="24" t="s">
        <v>104</v>
      </c>
      <c r="B16" s="158">
        <v>2622</v>
      </c>
      <c r="C16" s="159">
        <f>B16/B17*100</f>
        <v>0.46813821325463179</v>
      </c>
      <c r="D16" s="158">
        <v>4785</v>
      </c>
      <c r="E16" s="160">
        <f>D16/D17*100</f>
        <v>0.80330791623437448</v>
      </c>
      <c r="F16" s="161">
        <v>4508</v>
      </c>
      <c r="G16" s="160">
        <f>F16/F17*100</f>
        <v>0.77655720563434627</v>
      </c>
      <c r="H16" s="161">
        <v>5804</v>
      </c>
      <c r="I16" s="160">
        <f>H16/H17*100</f>
        <v>0.88197438262553018</v>
      </c>
      <c r="J16" s="161">
        <v>7408</v>
      </c>
      <c r="K16" s="160">
        <f>J16/J17*100</f>
        <v>1.1458942399014977</v>
      </c>
      <c r="L16" s="158">
        <v>9033</v>
      </c>
      <c r="M16" s="160">
        <f>L16/L17*100</f>
        <v>1.354209924276383</v>
      </c>
      <c r="N16" s="161">
        <v>7926</v>
      </c>
      <c r="O16" s="160">
        <f>N16/N17*100</f>
        <v>1.1921414325551172</v>
      </c>
      <c r="P16" s="162">
        <v>9396</v>
      </c>
      <c r="Q16" s="160">
        <f>P16/P17*100</f>
        <v>1.4118219806077326</v>
      </c>
    </row>
    <row r="17" spans="1:17" ht="14.25" thickTop="1" thickBot="1" x14ac:dyDescent="0.25">
      <c r="A17" s="6" t="s">
        <v>105</v>
      </c>
      <c r="B17" s="156">
        <f>B19-B18</f>
        <v>560091</v>
      </c>
      <c r="C17" s="155"/>
      <c r="D17" s="156">
        <f>D19-D18</f>
        <v>595662</v>
      </c>
      <c r="E17" s="29"/>
      <c r="F17" s="156">
        <f>F19-F18</f>
        <v>580511</v>
      </c>
      <c r="G17" s="29"/>
      <c r="H17" s="156">
        <f>H19-H18</f>
        <v>658069</v>
      </c>
      <c r="I17" s="29"/>
      <c r="J17" s="156">
        <f>J19-J18</f>
        <v>646482</v>
      </c>
      <c r="K17" s="29"/>
      <c r="L17" s="156">
        <f>L19-L18</f>
        <v>667031</v>
      </c>
      <c r="M17" s="29"/>
      <c r="N17" s="156">
        <f>N19-N18</f>
        <v>664854</v>
      </c>
      <c r="O17" s="29"/>
      <c r="P17" s="28">
        <f>P19-P18</f>
        <v>665523</v>
      </c>
      <c r="Q17" s="29"/>
    </row>
    <row r="18" spans="1:17" ht="14.25" thickTop="1" thickBot="1" x14ac:dyDescent="0.25">
      <c r="A18" s="24" t="s">
        <v>13</v>
      </c>
      <c r="B18" s="163">
        <v>5153</v>
      </c>
      <c r="C18" s="164">
        <f>B18/B19*100</f>
        <v>0.91164169809852036</v>
      </c>
      <c r="D18" s="165">
        <v>5935</v>
      </c>
      <c r="E18" s="166">
        <f>D18/D19*100</f>
        <v>0.98654082384054442</v>
      </c>
      <c r="F18" s="167">
        <v>3867</v>
      </c>
      <c r="G18" s="166">
        <f>F18/F19*100</f>
        <v>0.66172922320826588</v>
      </c>
      <c r="H18" s="168">
        <v>4375</v>
      </c>
      <c r="I18" s="166">
        <f>H18/H19*100</f>
        <v>0.66043318378610116</v>
      </c>
      <c r="J18" s="167">
        <v>4045</v>
      </c>
      <c r="K18" s="166">
        <f>J18/J19*100</f>
        <v>0.62180355311924029</v>
      </c>
      <c r="L18" s="165">
        <v>5404</v>
      </c>
      <c r="M18" s="166">
        <f>L18/L19*100</f>
        <v>0.80364644909916938</v>
      </c>
      <c r="N18" s="167">
        <v>4898</v>
      </c>
      <c r="O18" s="166">
        <f>N18/N19*100</f>
        <v>0.73131547199560432</v>
      </c>
      <c r="P18" s="169">
        <v>9197</v>
      </c>
      <c r="Q18" s="166">
        <f>P18/P19*100</f>
        <v>1.3630839459331279</v>
      </c>
    </row>
    <row r="19" spans="1:17" ht="14.25" thickTop="1" thickBot="1" x14ac:dyDescent="0.25">
      <c r="A19" s="6" t="s">
        <v>14</v>
      </c>
      <c r="B19" s="156">
        <v>565244</v>
      </c>
      <c r="C19" s="155"/>
      <c r="D19" s="156">
        <v>601597</v>
      </c>
      <c r="E19" s="157"/>
      <c r="F19" s="156">
        <v>584378</v>
      </c>
      <c r="G19" s="157"/>
      <c r="H19" s="156">
        <v>662444</v>
      </c>
      <c r="I19" s="157"/>
      <c r="J19" s="156">
        <v>650527</v>
      </c>
      <c r="K19" s="157"/>
      <c r="L19" s="156">
        <v>672435</v>
      </c>
      <c r="M19" s="157"/>
      <c r="N19" s="156">
        <v>669752</v>
      </c>
      <c r="O19" s="157"/>
      <c r="P19" s="28">
        <v>674720</v>
      </c>
      <c r="Q19" s="157"/>
    </row>
    <row r="20" spans="1:17" ht="13.5" thickTop="1" x14ac:dyDescent="0.2">
      <c r="A20" s="170" t="s">
        <v>106</v>
      </c>
      <c r="B20" s="171">
        <f>B21-B19</f>
        <v>220961</v>
      </c>
      <c r="C20" s="164">
        <f>B20/B21*100</f>
        <v>28.104756393052703</v>
      </c>
      <c r="D20" s="171">
        <f>D21-D19</f>
        <v>207057</v>
      </c>
      <c r="E20" s="166">
        <f>D20/D21*100</f>
        <v>25.605141383088441</v>
      </c>
      <c r="F20" s="171">
        <f>F21-F19</f>
        <v>240488</v>
      </c>
      <c r="G20" s="166">
        <f>F20/F21*100</f>
        <v>29.154796051722343</v>
      </c>
      <c r="H20" s="171">
        <f>H21-H19</f>
        <v>183284</v>
      </c>
      <c r="I20" s="166">
        <f>H20/H21*100</f>
        <v>21.671743160921714</v>
      </c>
      <c r="J20" s="171">
        <f>J21-J19</f>
        <v>235226</v>
      </c>
      <c r="K20" s="166">
        <f>J20/J21*100</f>
        <v>26.556613412542774</v>
      </c>
      <c r="L20" s="171">
        <f>L21-L19</f>
        <v>208772</v>
      </c>
      <c r="M20" s="166">
        <f>L20/L21*100</f>
        <v>23.691595731763364</v>
      </c>
      <c r="N20" s="171">
        <v>224347</v>
      </c>
      <c r="O20" s="166">
        <f>N20/N21*100</f>
        <v>25.091964088987908</v>
      </c>
      <c r="P20" s="172">
        <v>210404</v>
      </c>
      <c r="Q20" s="166">
        <f>P20/P21*100</f>
        <v>23.771132632263953</v>
      </c>
    </row>
    <row r="21" spans="1:17" ht="13.5" thickBot="1" x14ac:dyDescent="0.25">
      <c r="A21" s="173" t="s">
        <v>11</v>
      </c>
      <c r="B21" s="174">
        <v>786205</v>
      </c>
      <c r="C21" s="175"/>
      <c r="D21" s="174">
        <v>808654</v>
      </c>
      <c r="E21" s="176"/>
      <c r="F21" s="174">
        <v>824866</v>
      </c>
      <c r="G21" s="176"/>
      <c r="H21" s="174">
        <v>845728</v>
      </c>
      <c r="I21" s="176"/>
      <c r="J21" s="174">
        <v>885753</v>
      </c>
      <c r="K21" s="176"/>
      <c r="L21" s="174">
        <v>881207</v>
      </c>
      <c r="M21" s="176"/>
      <c r="N21" s="174">
        <f>SUM(N19:N20)</f>
        <v>894099</v>
      </c>
      <c r="O21" s="176"/>
      <c r="P21" s="177">
        <f>SUM(P19:P20)</f>
        <v>885124</v>
      </c>
      <c r="Q21" s="176"/>
    </row>
    <row r="22" spans="1:17" ht="13.5" thickTop="1" x14ac:dyDescent="0.2"/>
    <row r="23" spans="1:17" x14ac:dyDescent="0.2">
      <c r="A23" s="523" t="s">
        <v>130</v>
      </c>
      <c r="B23" s="523"/>
      <c r="C23" s="523"/>
      <c r="D23" s="523"/>
      <c r="E23" s="523"/>
      <c r="F23" s="523"/>
      <c r="G23" s="523"/>
      <c r="H23" s="523"/>
    </row>
    <row r="25" spans="1:17" x14ac:dyDescent="0.2">
      <c r="A25" s="523" t="s">
        <v>80</v>
      </c>
      <c r="B25" s="523"/>
      <c r="C25" s="523"/>
      <c r="D25" s="523"/>
      <c r="E25" s="523"/>
      <c r="F25" s="523"/>
      <c r="G25" s="523"/>
      <c r="H25" s="523"/>
    </row>
    <row r="26" spans="1:17" x14ac:dyDescent="0.2">
      <c r="A26" s="523" t="s">
        <v>131</v>
      </c>
      <c r="B26" s="523"/>
      <c r="C26" s="523"/>
      <c r="D26" s="523"/>
      <c r="E26" s="523"/>
      <c r="F26" s="523"/>
      <c r="G26" s="523"/>
      <c r="H26" s="523"/>
      <c r="I26" s="523"/>
      <c r="J26" s="523"/>
      <c r="K26" s="523"/>
    </row>
    <row r="27" spans="1:17" x14ac:dyDescent="0.2">
      <c r="A27" s="523" t="s">
        <v>132</v>
      </c>
      <c r="B27" s="523"/>
      <c r="C27" s="523"/>
      <c r="D27" s="523"/>
      <c r="E27" s="523"/>
      <c r="F27" s="523"/>
      <c r="G27" s="523"/>
      <c r="H27" s="523"/>
      <c r="I27" s="523"/>
    </row>
    <row r="28" spans="1:17" x14ac:dyDescent="0.2">
      <c r="A28" s="523" t="s">
        <v>133</v>
      </c>
      <c r="B28" s="523"/>
      <c r="C28" s="523"/>
      <c r="D28" s="523"/>
      <c r="E28" s="523"/>
      <c r="F28" s="523"/>
      <c r="G28" s="523"/>
      <c r="H28" s="523"/>
    </row>
    <row r="29" spans="1:17" x14ac:dyDescent="0.2">
      <c r="A29" s="523" t="s">
        <v>134</v>
      </c>
      <c r="B29" s="523"/>
      <c r="C29" s="523"/>
      <c r="D29" s="523"/>
      <c r="E29" s="523"/>
      <c r="F29" s="523"/>
      <c r="G29" s="523"/>
    </row>
    <row r="31" spans="1:17" x14ac:dyDescent="0.2">
      <c r="A31" s="523" t="s">
        <v>135</v>
      </c>
      <c r="B31" s="523"/>
      <c r="C31" s="523"/>
      <c r="D31" s="523"/>
      <c r="E31" s="523"/>
      <c r="F31" s="523"/>
      <c r="G31" s="523"/>
      <c r="H31" s="523"/>
    </row>
    <row r="32" spans="1:17" x14ac:dyDescent="0.2">
      <c r="A32" s="523" t="s">
        <v>136</v>
      </c>
      <c r="B32" s="523"/>
      <c r="C32" s="523"/>
      <c r="D32" s="523"/>
      <c r="E32" s="523"/>
      <c r="F32" s="523"/>
      <c r="G32" s="523"/>
      <c r="H32" s="523"/>
      <c r="I32" s="523"/>
    </row>
  </sheetData>
  <mergeCells count="41">
    <mergeCell ref="A1:P1"/>
    <mergeCell ref="B3:C3"/>
    <mergeCell ref="D3:E3"/>
    <mergeCell ref="F3:G3"/>
    <mergeCell ref="H3:I3"/>
    <mergeCell ref="J3:K3"/>
    <mergeCell ref="L3:M3"/>
    <mergeCell ref="N3:O3"/>
    <mergeCell ref="P3:Q3"/>
    <mergeCell ref="B6:B7"/>
    <mergeCell ref="C6:C7"/>
    <mergeCell ref="F6:F7"/>
    <mergeCell ref="G6:G7"/>
    <mergeCell ref="H6:H7"/>
    <mergeCell ref="Q11:Q12"/>
    <mergeCell ref="P6:P8"/>
    <mergeCell ref="Q6:Q8"/>
    <mergeCell ref="H9:H10"/>
    <mergeCell ref="I9:I10"/>
    <mergeCell ref="J9:J10"/>
    <mergeCell ref="K9:K10"/>
    <mergeCell ref="J6:J7"/>
    <mergeCell ref="K6:K7"/>
    <mergeCell ref="L6:L7"/>
    <mergeCell ref="M6:M7"/>
    <mergeCell ref="N6:N8"/>
    <mergeCell ref="O6:O8"/>
    <mergeCell ref="I6:I7"/>
    <mergeCell ref="L11:L12"/>
    <mergeCell ref="M11:M12"/>
    <mergeCell ref="N11:N12"/>
    <mergeCell ref="O11:O12"/>
    <mergeCell ref="P11:P12"/>
    <mergeCell ref="A31:H31"/>
    <mergeCell ref="A32:I32"/>
    <mergeCell ref="A23:H23"/>
    <mergeCell ref="A25:H25"/>
    <mergeCell ref="A26:K26"/>
    <mergeCell ref="A27:I27"/>
    <mergeCell ref="A28:H28"/>
    <mergeCell ref="A29:G29"/>
  </mergeCells>
  <printOptions horizontalCentered="1"/>
  <pageMargins left="0.19685039370078741" right="0.19685039370078741" top="0.27559055118110237" bottom="0.31496062992125984" header="0.31496062992125984" footer="0.31496062992125984"/>
  <pageSetup paperSize="9" scale="12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A7" zoomScale="235" zoomScaleNormal="235" workbookViewId="0">
      <selection activeCell="A12" sqref="A12:I12"/>
    </sheetView>
  </sheetViews>
  <sheetFormatPr baseColWidth="10" defaultRowHeight="12.75" x14ac:dyDescent="0.2"/>
  <cols>
    <col min="1" max="1" width="11.42578125" style="30" bestFit="1" customWidth="1"/>
    <col min="2" max="10" width="4" style="30" bestFit="1" customWidth="1"/>
    <col min="11" max="16384" width="11.42578125" style="30"/>
  </cols>
  <sheetData>
    <row r="1" spans="1:10" ht="15" x14ac:dyDescent="0.25">
      <c r="A1" s="500" t="s">
        <v>247</v>
      </c>
      <c r="B1" s="500"/>
      <c r="C1" s="500"/>
      <c r="D1" s="500"/>
      <c r="E1" s="500"/>
      <c r="F1" s="500"/>
      <c r="G1" s="500"/>
      <c r="H1" s="500"/>
      <c r="I1" s="500"/>
      <c r="J1" s="500"/>
    </row>
    <row r="2" spans="1:10" ht="9" customHeight="1" thickBot="1" x14ac:dyDescent="0.25"/>
    <row r="3" spans="1:10" s="304" customFormat="1" ht="13.5" thickBot="1" x14ac:dyDescent="0.25">
      <c r="A3" s="301" t="s">
        <v>0</v>
      </c>
      <c r="B3" s="302">
        <v>82</v>
      </c>
      <c r="C3" s="302">
        <v>86</v>
      </c>
      <c r="D3" s="302">
        <v>90</v>
      </c>
      <c r="E3" s="302">
        <v>94</v>
      </c>
      <c r="F3" s="302">
        <v>96</v>
      </c>
      <c r="G3" s="303" t="s">
        <v>248</v>
      </c>
      <c r="H3" s="303" t="s">
        <v>249</v>
      </c>
      <c r="I3" s="303" t="s">
        <v>250</v>
      </c>
      <c r="J3" s="303">
        <v>12</v>
      </c>
    </row>
    <row r="4" spans="1:10" s="304" customFormat="1" x14ac:dyDescent="0.2">
      <c r="A4" s="305" t="s">
        <v>251</v>
      </c>
      <c r="B4" s="306">
        <v>66</v>
      </c>
      <c r="C4" s="307">
        <v>60</v>
      </c>
      <c r="D4" s="307">
        <v>62</v>
      </c>
      <c r="E4" s="307">
        <v>45</v>
      </c>
      <c r="F4" s="307">
        <v>52</v>
      </c>
      <c r="G4" s="307">
        <v>52</v>
      </c>
      <c r="H4" s="307">
        <v>61</v>
      </c>
      <c r="I4" s="307">
        <v>56</v>
      </c>
      <c r="J4" s="308">
        <v>50</v>
      </c>
    </row>
    <row r="5" spans="1:10" s="304" customFormat="1" x14ac:dyDescent="0.2">
      <c r="A5" s="309" t="s">
        <v>252</v>
      </c>
      <c r="B5" s="310">
        <v>17</v>
      </c>
      <c r="C5" s="311">
        <v>28</v>
      </c>
      <c r="D5" s="311">
        <v>26</v>
      </c>
      <c r="E5" s="311">
        <v>41</v>
      </c>
      <c r="F5" s="311">
        <v>40</v>
      </c>
      <c r="G5" s="311">
        <v>46</v>
      </c>
      <c r="H5" s="311">
        <v>37</v>
      </c>
      <c r="I5" s="311">
        <v>47</v>
      </c>
      <c r="J5" s="312">
        <v>47</v>
      </c>
    </row>
    <row r="6" spans="1:10" s="304" customFormat="1" x14ac:dyDescent="0.2">
      <c r="A6" s="309" t="s">
        <v>253</v>
      </c>
      <c r="B6" s="310">
        <v>8</v>
      </c>
      <c r="C6" s="311">
        <v>19</v>
      </c>
      <c r="D6" s="311">
        <v>11</v>
      </c>
      <c r="E6" s="311">
        <v>20</v>
      </c>
      <c r="F6" s="311">
        <v>13</v>
      </c>
      <c r="G6" s="311">
        <v>6</v>
      </c>
      <c r="H6" s="311">
        <v>6</v>
      </c>
      <c r="I6" s="311">
        <v>6</v>
      </c>
      <c r="J6" s="312">
        <v>12</v>
      </c>
    </row>
    <row r="7" spans="1:10" s="304" customFormat="1" x14ac:dyDescent="0.2">
      <c r="A7" s="309" t="s">
        <v>254</v>
      </c>
      <c r="B7" s="310">
        <v>3</v>
      </c>
      <c r="C7" s="311">
        <v>2</v>
      </c>
      <c r="D7" s="311">
        <v>10</v>
      </c>
      <c r="E7" s="311">
        <v>3</v>
      </c>
      <c r="F7" s="311">
        <v>4</v>
      </c>
      <c r="G7" s="311">
        <v>5</v>
      </c>
      <c r="H7" s="311">
        <v>5</v>
      </c>
      <c r="I7" s="311" t="s">
        <v>113</v>
      </c>
      <c r="J7" s="313" t="s">
        <v>113</v>
      </c>
    </row>
    <row r="8" spans="1:10" s="304" customFormat="1" ht="13.5" thickBot="1" x14ac:dyDescent="0.25">
      <c r="A8" s="314" t="s">
        <v>255</v>
      </c>
      <c r="B8" s="315">
        <v>15</v>
      </c>
      <c r="C8" s="316" t="s">
        <v>188</v>
      </c>
      <c r="D8" s="316" t="s">
        <v>188</v>
      </c>
      <c r="E8" s="316" t="s">
        <v>188</v>
      </c>
      <c r="F8" s="316" t="s">
        <v>188</v>
      </c>
      <c r="G8" s="316" t="s">
        <v>188</v>
      </c>
      <c r="H8" s="316" t="s">
        <v>188</v>
      </c>
      <c r="I8" s="316" t="s">
        <v>113</v>
      </c>
      <c r="J8" s="317" t="s">
        <v>113</v>
      </c>
    </row>
    <row r="9" spans="1:10" s="304" customFormat="1" ht="13.5" thickBot="1" x14ac:dyDescent="0.25">
      <c r="A9" s="318" t="s">
        <v>5</v>
      </c>
      <c r="B9" s="319">
        <f>SUM(B4:B8)</f>
        <v>109</v>
      </c>
      <c r="C9" s="319">
        <f t="shared" ref="C9:J9" si="0">SUM(C4:C8)</f>
        <v>109</v>
      </c>
      <c r="D9" s="319">
        <f t="shared" si="0"/>
        <v>109</v>
      </c>
      <c r="E9" s="319">
        <f t="shared" si="0"/>
        <v>109</v>
      </c>
      <c r="F9" s="319">
        <f t="shared" si="0"/>
        <v>109</v>
      </c>
      <c r="G9" s="319">
        <f t="shared" si="0"/>
        <v>109</v>
      </c>
      <c r="H9" s="319">
        <f t="shared" si="0"/>
        <v>109</v>
      </c>
      <c r="I9" s="319">
        <f t="shared" si="0"/>
        <v>109</v>
      </c>
      <c r="J9" s="319">
        <f t="shared" si="0"/>
        <v>109</v>
      </c>
    </row>
    <row r="10" spans="1:10" ht="6" customHeight="1" x14ac:dyDescent="0.2"/>
    <row r="11" spans="1:10" x14ac:dyDescent="0.2">
      <c r="A11" s="501" t="s">
        <v>256</v>
      </c>
      <c r="B11" s="501"/>
      <c r="C11" s="501"/>
      <c r="D11" s="501"/>
      <c r="E11" s="501"/>
      <c r="F11" s="501"/>
      <c r="G11" s="501"/>
      <c r="H11" s="501"/>
      <c r="I11" s="501"/>
    </row>
    <row r="12" spans="1:10" x14ac:dyDescent="0.2">
      <c r="A12" s="501" t="s">
        <v>257</v>
      </c>
      <c r="B12" s="501"/>
      <c r="C12" s="501"/>
      <c r="D12" s="501"/>
      <c r="E12" s="501"/>
      <c r="F12" s="501"/>
      <c r="G12" s="501"/>
      <c r="H12" s="501"/>
      <c r="I12" s="501"/>
    </row>
    <row r="13" spans="1:10" x14ac:dyDescent="0.2">
      <c r="A13" s="501" t="s">
        <v>258</v>
      </c>
      <c r="B13" s="501"/>
      <c r="C13" s="501"/>
      <c r="D13" s="501"/>
      <c r="E13" s="501"/>
      <c r="F13" s="501"/>
      <c r="G13" s="501"/>
      <c r="H13" s="501"/>
      <c r="I13" s="501"/>
    </row>
  </sheetData>
  <mergeCells count="4">
    <mergeCell ref="A1:J1"/>
    <mergeCell ref="A11:I11"/>
    <mergeCell ref="A12:I12"/>
    <mergeCell ref="A13:I13"/>
  </mergeCells>
  <printOptions horizontalCentered="1"/>
  <pageMargins left="0.35433070866141736" right="0.27559055118110237" top="1.1023622047244095" bottom="0.11811023622047245" header="0" footer="0"/>
  <pageSetup paperSize="9" scale="270" orientation="landscape" r:id="rId1"/>
  <headerFooter alignWithMargins="0">
    <oddHeader>&amp;C&amp;"Arial,Negrita"&amp;UELECCIONES ANDALUZAS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="205" zoomScaleNormal="205" workbookViewId="0">
      <selection activeCell="A19" sqref="A19"/>
    </sheetView>
  </sheetViews>
  <sheetFormatPr baseColWidth="10" defaultRowHeight="12.75" x14ac:dyDescent="0.2"/>
  <cols>
    <col min="1" max="1" width="49.42578125" style="472" bestFit="1" customWidth="1"/>
    <col min="2" max="2" width="9.5703125" style="472" bestFit="1" customWidth="1"/>
    <col min="3" max="3" width="5.7109375" style="472" bestFit="1" customWidth="1"/>
    <col min="4" max="4" width="4.85546875" style="472" bestFit="1" customWidth="1"/>
    <col min="5" max="5" width="9.5703125" style="472" bestFit="1" customWidth="1"/>
    <col min="6" max="6" width="5.7109375" style="472" customWidth="1"/>
    <col min="7" max="7" width="4.85546875" style="472" customWidth="1"/>
    <col min="8" max="16384" width="11.42578125" style="472"/>
  </cols>
  <sheetData>
    <row r="1" spans="1:7" ht="15" customHeight="1" x14ac:dyDescent="0.2">
      <c r="A1" s="535" t="s">
        <v>356</v>
      </c>
      <c r="B1" s="536"/>
      <c r="C1" s="536"/>
      <c r="D1" s="536"/>
      <c r="E1" s="536"/>
      <c r="F1" s="536"/>
      <c r="G1" s="537"/>
    </row>
    <row r="2" spans="1:7" ht="15" customHeight="1" x14ac:dyDescent="0.2">
      <c r="A2" s="499"/>
      <c r="B2" s="499"/>
      <c r="C2" s="499"/>
      <c r="D2" s="499"/>
      <c r="E2" s="499"/>
      <c r="F2" s="499"/>
      <c r="G2" s="498"/>
    </row>
    <row r="3" spans="1:7" ht="15" customHeight="1" x14ac:dyDescent="0.2">
      <c r="A3" s="497"/>
      <c r="B3" s="535">
        <v>2016</v>
      </c>
      <c r="C3" s="536"/>
      <c r="D3" s="537"/>
      <c r="E3" s="535">
        <v>2020</v>
      </c>
      <c r="F3" s="536"/>
      <c r="G3" s="537"/>
    </row>
    <row r="4" spans="1:7" x14ac:dyDescent="0.2">
      <c r="A4" s="496" t="s">
        <v>355</v>
      </c>
      <c r="B4" s="496" t="s">
        <v>182</v>
      </c>
      <c r="C4" s="496" t="s">
        <v>7</v>
      </c>
      <c r="D4" s="496" t="s">
        <v>183</v>
      </c>
      <c r="E4" s="496" t="s">
        <v>182</v>
      </c>
      <c r="F4" s="496" t="s">
        <v>7</v>
      </c>
      <c r="G4" s="496" t="s">
        <v>183</v>
      </c>
    </row>
    <row r="5" spans="1:7" x14ac:dyDescent="0.2">
      <c r="A5" s="494" t="s">
        <v>354</v>
      </c>
      <c r="B5" s="488">
        <v>682150</v>
      </c>
      <c r="C5" s="484">
        <f>B5/$B$11*100</f>
        <v>48.025846586232852</v>
      </c>
      <c r="D5" s="495">
        <v>41</v>
      </c>
      <c r="E5" s="488">
        <v>625182</v>
      </c>
      <c r="F5" s="484">
        <f t="shared" ref="F5:F10" si="0">E5/$E$11*100</f>
        <v>48.417555354197162</v>
      </c>
      <c r="G5" s="495">
        <v>41</v>
      </c>
    </row>
    <row r="6" spans="1:7" x14ac:dyDescent="0.2">
      <c r="A6" s="494" t="s">
        <v>353</v>
      </c>
      <c r="B6" s="488">
        <v>119446</v>
      </c>
      <c r="C6" s="484">
        <f>B6/$B$11*100</f>
        <v>8.4094338068447829</v>
      </c>
      <c r="D6" s="495">
        <v>6</v>
      </c>
      <c r="E6" s="488">
        <v>310137</v>
      </c>
      <c r="F6" s="484">
        <f t="shared" si="0"/>
        <v>24.018726330707928</v>
      </c>
      <c r="G6" s="495">
        <v>19</v>
      </c>
    </row>
    <row r="7" spans="1:7" x14ac:dyDescent="0.2">
      <c r="A7" s="494" t="s">
        <v>352</v>
      </c>
      <c r="B7" s="488">
        <v>256381</v>
      </c>
      <c r="C7" s="484">
        <f>B7/$B$11*100</f>
        <v>18.050156964927016</v>
      </c>
      <c r="D7" s="495">
        <v>14</v>
      </c>
      <c r="E7" s="488">
        <v>252537</v>
      </c>
      <c r="F7" s="484">
        <f t="shared" si="0"/>
        <v>19.557863432541065</v>
      </c>
      <c r="G7" s="495">
        <v>15</v>
      </c>
    </row>
    <row r="8" spans="1:7" x14ac:dyDescent="0.2">
      <c r="A8" s="494" t="s">
        <v>351</v>
      </c>
      <c r="B8" s="538">
        <v>273523</v>
      </c>
      <c r="C8" s="540">
        <f>B8/$B$11*100</f>
        <v>19.257016251273427</v>
      </c>
      <c r="D8" s="542">
        <v>14</v>
      </c>
      <c r="E8" s="488">
        <v>2863</v>
      </c>
      <c r="F8" s="484">
        <f t="shared" si="0"/>
        <v>0.22172657078909255</v>
      </c>
      <c r="G8" s="495">
        <v>0</v>
      </c>
    </row>
    <row r="9" spans="1:7" x14ac:dyDescent="0.2">
      <c r="A9" s="494" t="s">
        <v>350</v>
      </c>
      <c r="B9" s="539"/>
      <c r="C9" s="541"/>
      <c r="D9" s="543"/>
      <c r="E9" s="488">
        <v>51223</v>
      </c>
      <c r="F9" s="484">
        <f t="shared" si="0"/>
        <v>3.9669927123750224</v>
      </c>
      <c r="G9" s="495">
        <v>0</v>
      </c>
    </row>
    <row r="10" spans="1:7" x14ac:dyDescent="0.2">
      <c r="A10" s="494" t="s">
        <v>349</v>
      </c>
      <c r="B10" s="488">
        <f>B11-SUM(B5:B9)</f>
        <v>88881</v>
      </c>
      <c r="C10" s="484">
        <f>B10/$B$11*100</f>
        <v>6.2575463907219255</v>
      </c>
      <c r="D10" s="493">
        <v>0</v>
      </c>
      <c r="E10" s="488">
        <f>E11-SUM(E5:E9)</f>
        <v>49288</v>
      </c>
      <c r="F10" s="484">
        <f t="shared" si="0"/>
        <v>3.8171355993897294</v>
      </c>
      <c r="G10" s="493">
        <v>0</v>
      </c>
    </row>
    <row r="11" spans="1:7" x14ac:dyDescent="0.2">
      <c r="A11" s="492" t="s">
        <v>348</v>
      </c>
      <c r="B11" s="489">
        <v>1420381</v>
      </c>
      <c r="C11" s="491">
        <f>SUM(C5:C10)</f>
        <v>100</v>
      </c>
      <c r="D11" s="490">
        <f>SUM(D5:D9)</f>
        <v>75</v>
      </c>
      <c r="E11" s="489">
        <f>E13-E12</f>
        <v>1291230</v>
      </c>
      <c r="F11" s="491">
        <f>SUM(F5:F10)</f>
        <v>99.999999999999986</v>
      </c>
      <c r="G11" s="490">
        <f>SUM(G5:G10)</f>
        <v>75</v>
      </c>
    </row>
    <row r="12" spans="1:7" x14ac:dyDescent="0.2">
      <c r="A12" s="486" t="s">
        <v>347</v>
      </c>
      <c r="B12" s="488">
        <v>14037</v>
      </c>
      <c r="C12" s="484">
        <f>B12/B13*100</f>
        <v>0.97858504285361725</v>
      </c>
      <c r="D12" s="487"/>
      <c r="E12" s="488">
        <v>11722</v>
      </c>
      <c r="F12" s="484">
        <f>E12/E13*100</f>
        <v>0.89964941149021616</v>
      </c>
      <c r="G12" s="487"/>
    </row>
    <row r="13" spans="1:7" x14ac:dyDescent="0.2">
      <c r="A13" s="483" t="s">
        <v>271</v>
      </c>
      <c r="B13" s="489">
        <f>SUM(B11:B12)</f>
        <v>1434418</v>
      </c>
      <c r="C13" s="487"/>
      <c r="D13" s="487"/>
      <c r="E13" s="489">
        <f>E15-E14</f>
        <v>1302952</v>
      </c>
      <c r="F13" s="487"/>
      <c r="G13" s="487"/>
    </row>
    <row r="14" spans="1:7" x14ac:dyDescent="0.2">
      <c r="A14" s="486" t="s">
        <v>212</v>
      </c>
      <c r="B14" s="488">
        <v>14544</v>
      </c>
      <c r="C14" s="484">
        <f>B14/B15*100</f>
        <v>1.0037530314804668</v>
      </c>
      <c r="D14" s="487"/>
      <c r="E14" s="488">
        <v>12558</v>
      </c>
      <c r="F14" s="484">
        <f>E14/E15*100</f>
        <v>0.95461075932528061</v>
      </c>
      <c r="G14" s="487"/>
    </row>
    <row r="15" spans="1:7" x14ac:dyDescent="0.2">
      <c r="A15" s="483" t="s">
        <v>213</v>
      </c>
      <c r="B15" s="482">
        <f>SUM(B13:B14)</f>
        <v>1448962</v>
      </c>
      <c r="C15" s="481"/>
      <c r="D15" s="481"/>
      <c r="E15" s="482">
        <v>1315510</v>
      </c>
      <c r="F15" s="481"/>
      <c r="G15" s="481"/>
    </row>
    <row r="16" spans="1:7" x14ac:dyDescent="0.2">
      <c r="A16" s="486" t="s">
        <v>214</v>
      </c>
      <c r="B16" s="485">
        <f>B17-B15</f>
        <v>1252970</v>
      </c>
      <c r="C16" s="484">
        <f>B16/B17*100</f>
        <v>46.373113757118979</v>
      </c>
      <c r="D16" s="481"/>
      <c r="E16" s="485">
        <v>918799</v>
      </c>
      <c r="F16" s="484">
        <f>E16/E17*100</f>
        <v>41.12228881502066</v>
      </c>
      <c r="G16" s="481"/>
    </row>
    <row r="17" spans="1:7" x14ac:dyDescent="0.2">
      <c r="A17" s="483" t="s">
        <v>11</v>
      </c>
      <c r="B17" s="482">
        <v>2701932</v>
      </c>
      <c r="C17" s="481"/>
      <c r="D17" s="481"/>
      <c r="E17" s="482">
        <f>SUM(E15:E16)</f>
        <v>2234309</v>
      </c>
      <c r="F17" s="481"/>
      <c r="G17" s="481"/>
    </row>
    <row r="18" spans="1:7" x14ac:dyDescent="0.2">
      <c r="B18" s="480"/>
    </row>
  </sheetData>
  <mergeCells count="6">
    <mergeCell ref="A1:G1"/>
    <mergeCell ref="B3:D3"/>
    <mergeCell ref="E3:G3"/>
    <mergeCell ref="B8:B9"/>
    <mergeCell ref="C8:C9"/>
    <mergeCell ref="D8:D9"/>
  </mergeCells>
  <printOptions horizontalCentered="1"/>
  <pageMargins left="0.59055118110236227" right="0.59055118110236227" top="0.74803149606299213" bottom="0.74803149606299213" header="0.31496062992125984" footer="0.31496062992125984"/>
  <pageSetup paperSize="9" scale="150" orientation="landscape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="265" zoomScaleNormal="265" workbookViewId="0">
      <selection activeCell="M5" sqref="M5"/>
    </sheetView>
  </sheetViews>
  <sheetFormatPr baseColWidth="10" defaultRowHeight="12.75" x14ac:dyDescent="0.2"/>
  <cols>
    <col min="1" max="1" width="29.28515625" style="472" bestFit="1" customWidth="1"/>
    <col min="2" max="12" width="5" style="472" bestFit="1" customWidth="1"/>
    <col min="13" max="16384" width="11.42578125" style="472"/>
  </cols>
  <sheetData>
    <row r="1" spans="1:12" x14ac:dyDescent="0.2">
      <c r="A1" s="545" t="s">
        <v>346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7"/>
    </row>
    <row r="2" spans="1:12" x14ac:dyDescent="0.2">
      <c r="A2" s="548"/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</row>
    <row r="3" spans="1:12" s="473" customFormat="1" x14ac:dyDescent="0.2">
      <c r="A3" s="477"/>
      <c r="B3" s="479">
        <v>1981</v>
      </c>
      <c r="C3" s="479">
        <v>1985</v>
      </c>
      <c r="D3" s="479">
        <v>1989</v>
      </c>
      <c r="E3" s="479">
        <v>1993</v>
      </c>
      <c r="F3" s="479">
        <v>1997</v>
      </c>
      <c r="G3" s="479">
        <v>2001</v>
      </c>
      <c r="H3" s="479">
        <v>2005</v>
      </c>
      <c r="I3" s="479">
        <v>2009</v>
      </c>
      <c r="J3" s="479">
        <v>2012</v>
      </c>
      <c r="K3" s="479">
        <v>2016</v>
      </c>
      <c r="L3" s="479">
        <v>2020</v>
      </c>
    </row>
    <row r="4" spans="1:12" s="473" customFormat="1" x14ac:dyDescent="0.2">
      <c r="A4" s="477" t="s">
        <v>9</v>
      </c>
      <c r="B4" s="478" t="s">
        <v>113</v>
      </c>
      <c r="C4" s="478" t="s">
        <v>113</v>
      </c>
      <c r="D4" s="476">
        <v>38</v>
      </c>
      <c r="E4" s="476">
        <v>43</v>
      </c>
      <c r="F4" s="476">
        <v>42</v>
      </c>
      <c r="G4" s="476">
        <v>41</v>
      </c>
      <c r="H4" s="476">
        <v>37</v>
      </c>
      <c r="I4" s="476">
        <v>38</v>
      </c>
      <c r="J4" s="476">
        <v>41</v>
      </c>
      <c r="K4" s="476">
        <v>41</v>
      </c>
      <c r="L4" s="476">
        <v>41</v>
      </c>
    </row>
    <row r="5" spans="1:12" s="473" customFormat="1" x14ac:dyDescent="0.2">
      <c r="A5" s="477" t="s">
        <v>1</v>
      </c>
      <c r="B5" s="476">
        <v>26</v>
      </c>
      <c r="C5" s="476">
        <v>34</v>
      </c>
      <c r="D5" s="478" t="s">
        <v>113</v>
      </c>
      <c r="E5" s="478" t="s">
        <v>113</v>
      </c>
      <c r="F5" s="478" t="s">
        <v>113</v>
      </c>
      <c r="G5" s="478" t="s">
        <v>113</v>
      </c>
      <c r="H5" s="478" t="s">
        <v>113</v>
      </c>
      <c r="I5" s="478" t="s">
        <v>113</v>
      </c>
      <c r="J5" s="478" t="s">
        <v>113</v>
      </c>
      <c r="K5" s="478" t="s">
        <v>113</v>
      </c>
      <c r="L5" s="478" t="s">
        <v>113</v>
      </c>
    </row>
    <row r="6" spans="1:12" s="473" customFormat="1" x14ac:dyDescent="0.2">
      <c r="A6" s="477" t="s">
        <v>329</v>
      </c>
      <c r="B6" s="476">
        <v>16</v>
      </c>
      <c r="C6" s="476">
        <v>22</v>
      </c>
      <c r="D6" s="476">
        <v>28</v>
      </c>
      <c r="E6" s="476">
        <v>19</v>
      </c>
      <c r="F6" s="478" t="s">
        <v>113</v>
      </c>
      <c r="G6" s="476">
        <v>17</v>
      </c>
      <c r="H6" s="476">
        <v>25</v>
      </c>
      <c r="I6" s="476">
        <v>25</v>
      </c>
      <c r="J6" s="476">
        <v>18</v>
      </c>
      <c r="K6" s="476">
        <v>14</v>
      </c>
      <c r="L6" s="476">
        <v>15</v>
      </c>
    </row>
    <row r="7" spans="1:12" s="473" customFormat="1" x14ac:dyDescent="0.2">
      <c r="A7" s="477" t="s">
        <v>345</v>
      </c>
      <c r="B7" s="478" t="s">
        <v>113</v>
      </c>
      <c r="C7" s="478" t="s">
        <v>113</v>
      </c>
      <c r="D7" s="478" t="s">
        <v>113</v>
      </c>
      <c r="E7" s="478" t="s">
        <v>113</v>
      </c>
      <c r="F7" s="476">
        <v>15</v>
      </c>
      <c r="G7" s="478" t="s">
        <v>113</v>
      </c>
      <c r="H7" s="478" t="s">
        <v>113</v>
      </c>
      <c r="I7" s="478" t="s">
        <v>113</v>
      </c>
      <c r="J7" s="478" t="s">
        <v>113</v>
      </c>
      <c r="K7" s="478" t="s">
        <v>113</v>
      </c>
      <c r="L7" s="478" t="s">
        <v>113</v>
      </c>
    </row>
    <row r="8" spans="1:12" s="473" customFormat="1" x14ac:dyDescent="0.2">
      <c r="A8" s="477" t="s">
        <v>344</v>
      </c>
      <c r="B8" s="476">
        <v>1</v>
      </c>
      <c r="C8" s="478" t="s">
        <v>113</v>
      </c>
      <c r="D8" s="478" t="s">
        <v>113</v>
      </c>
      <c r="E8" s="478" t="s">
        <v>113</v>
      </c>
      <c r="F8" s="478" t="s">
        <v>113</v>
      </c>
      <c r="G8" s="478" t="s">
        <v>113</v>
      </c>
      <c r="H8" s="478" t="s">
        <v>113</v>
      </c>
      <c r="I8" s="478" t="s">
        <v>113</v>
      </c>
      <c r="J8" s="478" t="s">
        <v>113</v>
      </c>
      <c r="K8" s="478" t="s">
        <v>113</v>
      </c>
      <c r="L8" s="478" t="s">
        <v>113</v>
      </c>
    </row>
    <row r="9" spans="1:12" s="473" customFormat="1" x14ac:dyDescent="0.2">
      <c r="A9" s="477" t="s">
        <v>255</v>
      </c>
      <c r="B9" s="476">
        <v>24</v>
      </c>
      <c r="C9" s="478" t="s">
        <v>113</v>
      </c>
      <c r="D9" s="478" t="s">
        <v>113</v>
      </c>
      <c r="E9" s="478" t="s">
        <v>113</v>
      </c>
      <c r="F9" s="478" t="s">
        <v>113</v>
      </c>
      <c r="G9" s="478" t="s">
        <v>113</v>
      </c>
      <c r="H9" s="478" t="s">
        <v>113</v>
      </c>
      <c r="I9" s="478" t="s">
        <v>113</v>
      </c>
      <c r="J9" s="478" t="s">
        <v>113</v>
      </c>
      <c r="K9" s="478" t="s">
        <v>113</v>
      </c>
      <c r="L9" s="478" t="s">
        <v>113</v>
      </c>
    </row>
    <row r="10" spans="1:12" s="473" customFormat="1" x14ac:dyDescent="0.2">
      <c r="A10" s="477" t="s">
        <v>343</v>
      </c>
      <c r="B10" s="478" t="s">
        <v>113</v>
      </c>
      <c r="C10" s="476">
        <v>11</v>
      </c>
      <c r="D10" s="476">
        <v>2</v>
      </c>
      <c r="E10" s="478" t="s">
        <v>113</v>
      </c>
      <c r="F10" s="478" t="s">
        <v>113</v>
      </c>
      <c r="G10" s="478" t="s">
        <v>113</v>
      </c>
      <c r="H10" s="478" t="s">
        <v>113</v>
      </c>
      <c r="I10" s="478" t="s">
        <v>113</v>
      </c>
      <c r="J10" s="478" t="s">
        <v>113</v>
      </c>
      <c r="K10" s="478" t="s">
        <v>113</v>
      </c>
      <c r="L10" s="478" t="s">
        <v>113</v>
      </c>
    </row>
    <row r="11" spans="1:12" s="473" customFormat="1" x14ac:dyDescent="0.2">
      <c r="A11" s="477" t="s">
        <v>342</v>
      </c>
      <c r="B11" s="478" t="s">
        <v>113</v>
      </c>
      <c r="C11" s="478" t="s">
        <v>113</v>
      </c>
      <c r="D11" s="478" t="s">
        <v>113</v>
      </c>
      <c r="E11" s="478" t="s">
        <v>113</v>
      </c>
      <c r="F11" s="478" t="s">
        <v>113</v>
      </c>
      <c r="G11" s="478" t="s">
        <v>113</v>
      </c>
      <c r="H11" s="478" t="s">
        <v>113</v>
      </c>
      <c r="I11" s="478" t="s">
        <v>113</v>
      </c>
      <c r="J11" s="476">
        <v>9</v>
      </c>
      <c r="K11" s="476">
        <v>14</v>
      </c>
      <c r="L11" s="478" t="s">
        <v>113</v>
      </c>
    </row>
    <row r="12" spans="1:12" s="473" customFormat="1" x14ac:dyDescent="0.2">
      <c r="A12" s="477" t="s">
        <v>341</v>
      </c>
      <c r="B12" s="476">
        <v>1</v>
      </c>
      <c r="C12" s="544">
        <v>3</v>
      </c>
      <c r="D12" s="544">
        <v>2</v>
      </c>
      <c r="E12" s="478" t="s">
        <v>113</v>
      </c>
      <c r="F12" s="478" t="s">
        <v>113</v>
      </c>
      <c r="G12" s="478" t="s">
        <v>113</v>
      </c>
      <c r="H12" s="478" t="s">
        <v>113</v>
      </c>
      <c r="I12" s="478" t="s">
        <v>113</v>
      </c>
      <c r="J12" s="478" t="s">
        <v>113</v>
      </c>
      <c r="K12" s="478" t="s">
        <v>113</v>
      </c>
      <c r="L12" s="478" t="s">
        <v>113</v>
      </c>
    </row>
    <row r="13" spans="1:12" s="473" customFormat="1" ht="15" customHeight="1" x14ac:dyDescent="0.2">
      <c r="A13" s="477" t="s">
        <v>340</v>
      </c>
      <c r="B13" s="544">
        <v>3</v>
      </c>
      <c r="C13" s="544"/>
      <c r="D13" s="544"/>
      <c r="E13" s="478" t="s">
        <v>113</v>
      </c>
      <c r="F13" s="478" t="s">
        <v>113</v>
      </c>
      <c r="G13" s="478" t="s">
        <v>113</v>
      </c>
      <c r="H13" s="478" t="s">
        <v>113</v>
      </c>
      <c r="I13" s="478" t="s">
        <v>113</v>
      </c>
      <c r="J13" s="478" t="s">
        <v>113</v>
      </c>
      <c r="K13" s="478" t="s">
        <v>113</v>
      </c>
      <c r="L13" s="478" t="s">
        <v>113</v>
      </c>
    </row>
    <row r="14" spans="1:12" s="473" customFormat="1" x14ac:dyDescent="0.2">
      <c r="A14" s="477" t="s">
        <v>339</v>
      </c>
      <c r="B14" s="544"/>
      <c r="C14" s="476">
        <v>1</v>
      </c>
      <c r="D14" s="476">
        <v>5</v>
      </c>
      <c r="E14" s="476">
        <v>13</v>
      </c>
      <c r="F14" s="476">
        <v>18</v>
      </c>
      <c r="G14" s="476">
        <v>17</v>
      </c>
      <c r="H14" s="476">
        <v>13</v>
      </c>
      <c r="I14" s="476">
        <v>12</v>
      </c>
      <c r="J14" s="476">
        <v>7</v>
      </c>
      <c r="K14" s="476">
        <v>6</v>
      </c>
      <c r="L14" s="476">
        <v>19</v>
      </c>
    </row>
    <row r="15" spans="1:12" s="473" customFormat="1" x14ac:dyDescent="0.2">
      <c r="A15" s="475" t="s">
        <v>5</v>
      </c>
      <c r="B15" s="474">
        <f>SUM(B4:B13)</f>
        <v>71</v>
      </c>
      <c r="C15" s="474">
        <f t="shared" ref="C15:L15" si="0">SUM(C4:C14)</f>
        <v>71</v>
      </c>
      <c r="D15" s="474">
        <f t="shared" si="0"/>
        <v>75</v>
      </c>
      <c r="E15" s="474">
        <f t="shared" si="0"/>
        <v>75</v>
      </c>
      <c r="F15" s="474">
        <f t="shared" si="0"/>
        <v>75</v>
      </c>
      <c r="G15" s="474">
        <f t="shared" si="0"/>
        <v>75</v>
      </c>
      <c r="H15" s="474">
        <f t="shared" si="0"/>
        <v>75</v>
      </c>
      <c r="I15" s="474">
        <f t="shared" si="0"/>
        <v>75</v>
      </c>
      <c r="J15" s="474">
        <f t="shared" si="0"/>
        <v>75</v>
      </c>
      <c r="K15" s="474">
        <f t="shared" si="0"/>
        <v>75</v>
      </c>
      <c r="L15" s="474">
        <f t="shared" si="0"/>
        <v>75</v>
      </c>
    </row>
  </sheetData>
  <mergeCells count="5">
    <mergeCell ref="B13:B14"/>
    <mergeCell ref="C12:C13"/>
    <mergeCell ref="D12:D13"/>
    <mergeCell ref="A1:L1"/>
    <mergeCell ref="A2:L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55" orientation="landscape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zoomScale="115" workbookViewId="0">
      <selection activeCell="F35" sqref="F35"/>
    </sheetView>
  </sheetViews>
  <sheetFormatPr baseColWidth="10" defaultRowHeight="12.75" x14ac:dyDescent="0.2"/>
  <cols>
    <col min="1" max="1" width="11" style="187" bestFit="1" customWidth="1"/>
    <col min="2" max="2" width="9.140625" style="187" bestFit="1" customWidth="1"/>
    <col min="3" max="3" width="5.5703125" style="187" bestFit="1" customWidth="1"/>
    <col min="4" max="4" width="9.140625" style="187" bestFit="1" customWidth="1"/>
    <col min="5" max="5" width="5.5703125" style="187" bestFit="1" customWidth="1"/>
    <col min="6" max="6" width="9.140625" style="187" bestFit="1" customWidth="1"/>
    <col min="7" max="7" width="5.5703125" style="187" bestFit="1" customWidth="1"/>
    <col min="8" max="8" width="9.140625" style="187" bestFit="1" customWidth="1"/>
    <col min="9" max="9" width="5.5703125" style="187" bestFit="1" customWidth="1"/>
    <col min="10" max="10" width="9.140625" style="187" bestFit="1" customWidth="1"/>
    <col min="11" max="11" width="5.5703125" style="187" bestFit="1" customWidth="1"/>
    <col min="12" max="12" width="9.140625" style="187" bestFit="1" customWidth="1"/>
    <col min="13" max="13" width="5.5703125" style="187" bestFit="1" customWidth="1"/>
    <col min="14" max="14" width="9.140625" style="187" bestFit="1" customWidth="1"/>
    <col min="15" max="15" width="5.5703125" style="187" bestFit="1" customWidth="1"/>
    <col min="16" max="16" width="9.140625" style="187" bestFit="1" customWidth="1"/>
    <col min="17" max="17" width="5.5703125" style="187" bestFit="1" customWidth="1"/>
    <col min="18" max="18" width="9.140625" style="187" customWidth="1"/>
    <col min="19" max="19" width="5.5703125" style="187" customWidth="1"/>
    <col min="20" max="16384" width="11.42578125" style="187"/>
  </cols>
  <sheetData>
    <row r="1" spans="1:19" ht="14.25" thickTop="1" thickBot="1" x14ac:dyDescent="0.25">
      <c r="A1" s="11" t="s">
        <v>38</v>
      </c>
      <c r="B1" s="534">
        <v>1983</v>
      </c>
      <c r="C1" s="534"/>
      <c r="D1" s="534">
        <v>1987</v>
      </c>
      <c r="E1" s="534"/>
      <c r="F1" s="534">
        <v>1991</v>
      </c>
      <c r="G1" s="534"/>
      <c r="H1" s="534">
        <v>1995</v>
      </c>
      <c r="I1" s="534"/>
      <c r="J1" s="534">
        <v>1999</v>
      </c>
      <c r="K1" s="534"/>
      <c r="L1" s="534" t="s">
        <v>16</v>
      </c>
      <c r="M1" s="534"/>
      <c r="N1" s="534" t="s">
        <v>17</v>
      </c>
      <c r="O1" s="534"/>
      <c r="P1" s="534">
        <v>2007</v>
      </c>
      <c r="Q1" s="534"/>
      <c r="R1" s="534">
        <v>2011</v>
      </c>
      <c r="S1" s="534"/>
    </row>
    <row r="2" spans="1:19" s="9" customFormat="1" ht="14.25" thickTop="1" thickBot="1" x14ac:dyDescent="0.25">
      <c r="A2" s="11" t="s">
        <v>0</v>
      </c>
      <c r="B2" s="11" t="s">
        <v>6</v>
      </c>
      <c r="C2" s="11" t="s">
        <v>7</v>
      </c>
      <c r="D2" s="11" t="s">
        <v>6</v>
      </c>
      <c r="E2" s="11" t="s">
        <v>7</v>
      </c>
      <c r="F2" s="11" t="s">
        <v>6</v>
      </c>
      <c r="G2" s="11" t="s">
        <v>7</v>
      </c>
      <c r="H2" s="11" t="s">
        <v>6</v>
      </c>
      <c r="I2" s="11" t="s">
        <v>7</v>
      </c>
      <c r="J2" s="11" t="s">
        <v>6</v>
      </c>
      <c r="K2" s="11" t="s">
        <v>7</v>
      </c>
      <c r="L2" s="11" t="s">
        <v>6</v>
      </c>
      <c r="M2" s="11" t="s">
        <v>7</v>
      </c>
      <c r="N2" s="11" t="s">
        <v>6</v>
      </c>
      <c r="O2" s="11" t="s">
        <v>7</v>
      </c>
      <c r="P2" s="11" t="s">
        <v>6</v>
      </c>
      <c r="Q2" s="11" t="s">
        <v>7</v>
      </c>
      <c r="R2" s="11" t="s">
        <v>6</v>
      </c>
      <c r="S2" s="11" t="s">
        <v>7</v>
      </c>
    </row>
    <row r="3" spans="1:19" ht="13.5" thickTop="1" x14ac:dyDescent="0.2">
      <c r="A3" s="188" t="s">
        <v>9</v>
      </c>
      <c r="B3" s="189">
        <v>798853</v>
      </c>
      <c r="C3" s="190">
        <f>B3*100/B9</f>
        <v>34.338739420303561</v>
      </c>
      <c r="D3" s="189">
        <v>762102</v>
      </c>
      <c r="E3" s="190">
        <f>D3*100/D9</f>
        <v>31.963665280361838</v>
      </c>
      <c r="F3" s="189">
        <v>956865</v>
      </c>
      <c r="G3" s="190">
        <f>F3*100/F9</f>
        <v>43.229144077720434</v>
      </c>
      <c r="H3" s="189">
        <v>1476442</v>
      </c>
      <c r="I3" s="190">
        <f>H3*100/H9</f>
        <v>51.671651464956739</v>
      </c>
      <c r="J3" s="189">
        <v>1324596</v>
      </c>
      <c r="K3" s="190">
        <f>J3*100/J9</f>
        <v>52.166824068173888</v>
      </c>
      <c r="L3" s="189">
        <v>1429890</v>
      </c>
      <c r="M3" s="190">
        <f>L3*100/L9</f>
        <v>47.613196596360204</v>
      </c>
      <c r="N3" s="189">
        <v>1346588</v>
      </c>
      <c r="O3" s="190">
        <f>N3*100/N9</f>
        <v>49.34022524640104</v>
      </c>
      <c r="P3" s="189">
        <v>1592162</v>
      </c>
      <c r="Q3" s="190">
        <f>P3*100/P9</f>
        <v>54.227454896510011</v>
      </c>
      <c r="R3" s="189">
        <v>1548306</v>
      </c>
      <c r="S3" s="190">
        <f>R3*100/R9</f>
        <v>52.991929226631598</v>
      </c>
    </row>
    <row r="4" spans="1:19" x14ac:dyDescent="0.2">
      <c r="A4" s="191" t="s">
        <v>2</v>
      </c>
      <c r="B4" s="192">
        <v>73124</v>
      </c>
      <c r="C4" s="193">
        <f>B4*100/B9</f>
        <v>3.1432390957664018</v>
      </c>
      <c r="D4" s="192">
        <v>403440</v>
      </c>
      <c r="E4" s="193">
        <f>D4*100/D9</f>
        <v>16.920859833341442</v>
      </c>
      <c r="F4" s="192">
        <v>70081</v>
      </c>
      <c r="G4" s="193">
        <f>F4*100/F9</f>
        <v>3.1661118821471428</v>
      </c>
      <c r="H4" s="194" t="s">
        <v>138</v>
      </c>
      <c r="I4" s="195" t="s">
        <v>101</v>
      </c>
      <c r="J4" s="194" t="s">
        <v>138</v>
      </c>
      <c r="K4" s="195" t="s">
        <v>101</v>
      </c>
      <c r="L4" s="194" t="s">
        <v>138</v>
      </c>
      <c r="M4" s="195" t="s">
        <v>101</v>
      </c>
      <c r="N4" s="194" t="s">
        <v>138</v>
      </c>
      <c r="O4" s="195" t="s">
        <v>101</v>
      </c>
      <c r="P4" s="194" t="s">
        <v>138</v>
      </c>
      <c r="Q4" s="195" t="s">
        <v>101</v>
      </c>
      <c r="R4" s="194" t="s">
        <v>138</v>
      </c>
      <c r="S4" s="195" t="s">
        <v>101</v>
      </c>
    </row>
    <row r="5" spans="1:19" x14ac:dyDescent="0.2">
      <c r="A5" s="191" t="s">
        <v>3</v>
      </c>
      <c r="B5" s="192">
        <v>1181277</v>
      </c>
      <c r="C5" s="193">
        <f>B5*100/B9</f>
        <v>50.777255748176358</v>
      </c>
      <c r="D5" s="192">
        <v>932878</v>
      </c>
      <c r="E5" s="193">
        <f>D5*100/D9</f>
        <v>39.126258872714402</v>
      </c>
      <c r="F5" s="192">
        <v>820510</v>
      </c>
      <c r="G5" s="193">
        <f>F5*100/F9</f>
        <v>37.068912550057107</v>
      </c>
      <c r="H5" s="192">
        <v>860726</v>
      </c>
      <c r="I5" s="193">
        <f>H5*100/H9</f>
        <v>30.123183896710032</v>
      </c>
      <c r="J5" s="192">
        <v>944819</v>
      </c>
      <c r="K5" s="193">
        <f>J5*100/J9</f>
        <v>37.209991989457905</v>
      </c>
      <c r="L5" s="192">
        <v>1225390</v>
      </c>
      <c r="M5" s="193">
        <f>L5*100/L9</f>
        <v>40.803652712595955</v>
      </c>
      <c r="N5" s="192">
        <v>1083205</v>
      </c>
      <c r="O5" s="193">
        <f>N5*100/N9</f>
        <v>39.689629410055517</v>
      </c>
      <c r="P5" s="192">
        <v>1002862</v>
      </c>
      <c r="Q5" s="193">
        <f>P5*100/P9</f>
        <v>34.156482740087895</v>
      </c>
      <c r="R5" s="192">
        <v>786297</v>
      </c>
      <c r="S5" s="193">
        <f>R5*100/R9</f>
        <v>26.91160208325276</v>
      </c>
    </row>
    <row r="6" spans="1:19" x14ac:dyDescent="0.2">
      <c r="A6" s="191" t="s">
        <v>4</v>
      </c>
      <c r="B6" s="192">
        <v>207058</v>
      </c>
      <c r="C6" s="193">
        <f>B6*100/B9</f>
        <v>8.900399331152558</v>
      </c>
      <c r="D6" s="192">
        <v>181512</v>
      </c>
      <c r="E6" s="193">
        <f>D6*100/D9</f>
        <v>7.6128770326925235</v>
      </c>
      <c r="F6" s="192">
        <v>270558</v>
      </c>
      <c r="G6" s="193">
        <f>F6*100/F9</f>
        <v>12.223240230732532</v>
      </c>
      <c r="H6" s="192">
        <v>464167</v>
      </c>
      <c r="I6" s="193">
        <f>H6*100/H9</f>
        <v>16.244644520769913</v>
      </c>
      <c r="J6" s="192">
        <v>199488</v>
      </c>
      <c r="K6" s="193">
        <f>J6*100/J9</f>
        <v>7.8564750306598183</v>
      </c>
      <c r="L6" s="192">
        <v>235428</v>
      </c>
      <c r="M6" s="193">
        <f>L6*100/L9</f>
        <v>7.839399987612957</v>
      </c>
      <c r="N6" s="192">
        <v>236013</v>
      </c>
      <c r="O6" s="193">
        <f>N6*100/N9</f>
        <v>8.6477338139645141</v>
      </c>
      <c r="P6" s="192">
        <v>264782</v>
      </c>
      <c r="Q6" s="193">
        <f>P6*100/P9</f>
        <v>9.0182116910262344</v>
      </c>
      <c r="R6" s="192">
        <v>287707</v>
      </c>
      <c r="S6" s="193">
        <f>R6*100/R9</f>
        <v>9.8469869534875532</v>
      </c>
    </row>
    <row r="7" spans="1:19" x14ac:dyDescent="0.2">
      <c r="A7" s="196" t="s">
        <v>139</v>
      </c>
      <c r="B7" s="197" t="s">
        <v>140</v>
      </c>
      <c r="C7" s="151" t="s">
        <v>99</v>
      </c>
      <c r="D7" s="197" t="s">
        <v>140</v>
      </c>
      <c r="E7" s="151" t="s">
        <v>99</v>
      </c>
      <c r="F7" s="197" t="s">
        <v>140</v>
      </c>
      <c r="G7" s="151" t="s">
        <v>99</v>
      </c>
      <c r="H7" s="197" t="s">
        <v>140</v>
      </c>
      <c r="I7" s="151" t="s">
        <v>99</v>
      </c>
      <c r="J7" s="197" t="s">
        <v>140</v>
      </c>
      <c r="K7" s="151" t="s">
        <v>99</v>
      </c>
      <c r="L7" s="197" t="s">
        <v>140</v>
      </c>
      <c r="M7" s="151" t="s">
        <v>99</v>
      </c>
      <c r="N7" s="197" t="s">
        <v>140</v>
      </c>
      <c r="O7" s="151" t="s">
        <v>99</v>
      </c>
      <c r="P7" s="197" t="s">
        <v>140</v>
      </c>
      <c r="Q7" s="151" t="s">
        <v>99</v>
      </c>
      <c r="R7" s="192">
        <v>189055</v>
      </c>
      <c r="S7" s="193">
        <f>R7*100/R9</f>
        <v>6.4705485736933381</v>
      </c>
    </row>
    <row r="8" spans="1:19" ht="13.5" thickBot="1" x14ac:dyDescent="0.25">
      <c r="A8" s="196" t="s">
        <v>10</v>
      </c>
      <c r="B8" s="198">
        <f>B9-SUM(B3:B6)</f>
        <v>66078</v>
      </c>
      <c r="C8" s="199">
        <f>B8*100/B9</f>
        <v>2.8403664046011201</v>
      </c>
      <c r="D8" s="198">
        <v>104344</v>
      </c>
      <c r="E8" s="199">
        <f>D8*100/D9</f>
        <v>4.3763389808897966</v>
      </c>
      <c r="F8" s="198">
        <f>F9-SUM(F3:F6)</f>
        <v>95458</v>
      </c>
      <c r="G8" s="199">
        <f>F8*100/F9</f>
        <v>4.3125912593427884</v>
      </c>
      <c r="H8" s="198">
        <f>H9-SUM(H3:H6)</f>
        <v>56019</v>
      </c>
      <c r="I8" s="199">
        <f>H8*100/H9</f>
        <v>1.960520117563312</v>
      </c>
      <c r="J8" s="198">
        <v>70251</v>
      </c>
      <c r="K8" s="199">
        <f>J8*100/J9</f>
        <v>2.7667089117083878</v>
      </c>
      <c r="L8" s="198">
        <f>L9-SUM(L3:L6)</f>
        <v>112430</v>
      </c>
      <c r="M8" s="199">
        <f>L8*100/L9</f>
        <v>3.7437507034308779</v>
      </c>
      <c r="N8" s="198">
        <f>N9-SUM(N3:N6)</f>
        <v>63383</v>
      </c>
      <c r="O8" s="199">
        <f>N8*100/N9</f>
        <v>2.3224115295789334</v>
      </c>
      <c r="P8" s="198">
        <f>P9-SUM(P3:P6)</f>
        <v>76275</v>
      </c>
      <c r="Q8" s="199">
        <f>P8*100/P9</f>
        <v>2.5978506723758641</v>
      </c>
      <c r="R8" s="198">
        <f>R9-SUM(R3:R7)</f>
        <v>110412</v>
      </c>
      <c r="S8" s="199">
        <f>R8*100/R9</f>
        <v>3.7789331629347482</v>
      </c>
    </row>
    <row r="9" spans="1:19" ht="14.25" thickTop="1" thickBot="1" x14ac:dyDescent="0.25">
      <c r="A9" s="200" t="s">
        <v>5</v>
      </c>
      <c r="B9" s="201">
        <v>2326390</v>
      </c>
      <c r="C9" s="201">
        <f>SUM(C3:C8)</f>
        <v>100</v>
      </c>
      <c r="D9" s="201">
        <f>SUM(D3:D8)</f>
        <v>2384276</v>
      </c>
      <c r="E9" s="201">
        <f>SUM(E3:E8)</f>
        <v>100</v>
      </c>
      <c r="F9" s="201">
        <v>2213472</v>
      </c>
      <c r="G9" s="201">
        <f>SUM(G3:G8)</f>
        <v>100</v>
      </c>
      <c r="H9" s="201">
        <v>2857354</v>
      </c>
      <c r="I9" s="201">
        <f>SUM(I3:I8)</f>
        <v>99.999999999999986</v>
      </c>
      <c r="J9" s="201">
        <f>SUM(J3:J8)</f>
        <v>2539154</v>
      </c>
      <c r="K9" s="201">
        <f>SUM(K3:K8)</f>
        <v>100.00000000000001</v>
      </c>
      <c r="L9" s="201">
        <v>3003138</v>
      </c>
      <c r="M9" s="201">
        <f>SUM(M3:M8)</f>
        <v>99.999999999999986</v>
      </c>
      <c r="N9" s="202">
        <f>N11-N10</f>
        <v>2729189</v>
      </c>
      <c r="O9" s="201">
        <f>SUM(O3:O8)</f>
        <v>100.00000000000001</v>
      </c>
      <c r="P9" s="202">
        <f>P11-P10</f>
        <v>2936081</v>
      </c>
      <c r="Q9" s="201">
        <f>SUM(Q3:Q8)</f>
        <v>100.00000000000001</v>
      </c>
      <c r="R9" s="202">
        <f>R11-R10</f>
        <v>2921777</v>
      </c>
      <c r="S9" s="201">
        <f>SUM(S3:S8)</f>
        <v>100</v>
      </c>
    </row>
    <row r="10" spans="1:19" ht="14.25" thickTop="1" thickBot="1" x14ac:dyDescent="0.25">
      <c r="A10" s="203" t="s">
        <v>12</v>
      </c>
      <c r="B10" s="204">
        <v>13735</v>
      </c>
      <c r="C10" s="205">
        <f>B10*100/B11</f>
        <v>0.58693445862934668</v>
      </c>
      <c r="D10" s="204">
        <v>42196</v>
      </c>
      <c r="E10" s="205">
        <f>D10*100/D11</f>
        <v>1.7389856548931948</v>
      </c>
      <c r="F10" s="204">
        <v>33331</v>
      </c>
      <c r="G10" s="205">
        <f>F10*100/F11</f>
        <v>1.4834856460490751</v>
      </c>
      <c r="H10" s="204">
        <v>38763</v>
      </c>
      <c r="I10" s="205">
        <f>H10*100/H11</f>
        <v>1.3384195786376316</v>
      </c>
      <c r="J10" s="204">
        <v>54341</v>
      </c>
      <c r="K10" s="205">
        <f>J10*100/J11</f>
        <v>1.4270021977110088</v>
      </c>
      <c r="L10" s="204">
        <v>60942</v>
      </c>
      <c r="M10" s="205">
        <f>L10*100/L11</f>
        <v>1.9889167384663586</v>
      </c>
      <c r="N10" s="204">
        <v>48433</v>
      </c>
      <c r="O10" s="205">
        <f>N10*100/N11</f>
        <v>1.7436857858988732</v>
      </c>
      <c r="P10" s="204">
        <v>51665</v>
      </c>
      <c r="Q10" s="205">
        <f>P10*100/P11</f>
        <v>1.7292299947853667</v>
      </c>
      <c r="R10" s="204">
        <v>71458</v>
      </c>
      <c r="S10" s="205">
        <f>R10*100/R11</f>
        <v>2.3873167325652682</v>
      </c>
    </row>
    <row r="11" spans="1:19" ht="14.25" thickTop="1" thickBot="1" x14ac:dyDescent="0.25">
      <c r="A11" s="206" t="s">
        <v>141</v>
      </c>
      <c r="B11" s="202">
        <f>SUM(B9:B10)</f>
        <v>2340125</v>
      </c>
      <c r="C11" s="200"/>
      <c r="D11" s="202">
        <f>SUM(D9:D10)</f>
        <v>2426472</v>
      </c>
      <c r="E11" s="200"/>
      <c r="F11" s="202">
        <f>SUM(F9:F10)</f>
        <v>2246803</v>
      </c>
      <c r="G11" s="200"/>
      <c r="H11" s="202">
        <v>2896177</v>
      </c>
      <c r="I11" s="200"/>
      <c r="J11" s="202">
        <f>SUM(J5:J10)</f>
        <v>3808053</v>
      </c>
      <c r="K11" s="200"/>
      <c r="L11" s="202">
        <f>SUM(L9:L10)</f>
        <v>3064080</v>
      </c>
      <c r="M11" s="200"/>
      <c r="N11" s="202">
        <f>N13-N12</f>
        <v>2777622</v>
      </c>
      <c r="O11" s="200"/>
      <c r="P11" s="202">
        <f>P13-P12</f>
        <v>2987746</v>
      </c>
      <c r="Q11" s="200"/>
      <c r="R11" s="202">
        <f>R13-R12</f>
        <v>2993235</v>
      </c>
      <c r="S11" s="200"/>
    </row>
    <row r="12" spans="1:19" ht="14.25" thickTop="1" thickBot="1" x14ac:dyDescent="0.25">
      <c r="A12" s="188" t="s">
        <v>13</v>
      </c>
      <c r="B12" s="207">
        <v>16800</v>
      </c>
      <c r="C12" s="208">
        <f>B12*100/B13</f>
        <v>0.71279315209436023</v>
      </c>
      <c r="D12" s="207">
        <v>29995</v>
      </c>
      <c r="E12" s="208">
        <f>D12*100/D13</f>
        <v>1.2210626073950923</v>
      </c>
      <c r="F12" s="207">
        <v>9263</v>
      </c>
      <c r="G12" s="208">
        <f>F12*100/F13</f>
        <v>0.41139396512633386</v>
      </c>
      <c r="H12" s="207">
        <v>10964</v>
      </c>
      <c r="I12" s="208">
        <f>H12*100/H13</f>
        <v>0.37714029006505018</v>
      </c>
      <c r="J12" s="207">
        <v>12830</v>
      </c>
      <c r="K12" s="208">
        <f>J12*100/J13</f>
        <v>0.33578625673698986</v>
      </c>
      <c r="L12" s="207">
        <v>13972</v>
      </c>
      <c r="M12" s="208">
        <f>L12*100/L13</f>
        <v>0.45392345548418284</v>
      </c>
      <c r="N12" s="207">
        <v>10873</v>
      </c>
      <c r="O12" s="208">
        <f>N12*100/N13</f>
        <v>0.38992359677890764</v>
      </c>
      <c r="P12" s="207">
        <v>13454</v>
      </c>
      <c r="Q12" s="208">
        <f>P12*100/P13</f>
        <v>0.44828735172597628</v>
      </c>
      <c r="R12" s="207">
        <v>51114</v>
      </c>
      <c r="S12" s="208">
        <f>R12*100/R13</f>
        <v>1.6789796439238733</v>
      </c>
    </row>
    <row r="13" spans="1:19" ht="14.25" thickTop="1" thickBot="1" x14ac:dyDescent="0.25">
      <c r="A13" s="206" t="s">
        <v>14</v>
      </c>
      <c r="B13" s="202">
        <v>2356925</v>
      </c>
      <c r="C13" s="209"/>
      <c r="D13" s="202">
        <f>SUM(D11:D12)</f>
        <v>2456467</v>
      </c>
      <c r="E13" s="209"/>
      <c r="F13" s="202">
        <v>2251613</v>
      </c>
      <c r="G13" s="209"/>
      <c r="H13" s="202">
        <f>SUM(H11:H12)</f>
        <v>2907141</v>
      </c>
      <c r="I13" s="209"/>
      <c r="J13" s="202">
        <f>SUM(J11:J12)</f>
        <v>3820883</v>
      </c>
      <c r="K13" s="209"/>
      <c r="L13" s="202">
        <f>SUM(L11:L12)</f>
        <v>3078052</v>
      </c>
      <c r="M13" s="209"/>
      <c r="N13" s="202">
        <f>N15-N14</f>
        <v>2788495</v>
      </c>
      <c r="O13" s="209"/>
      <c r="P13" s="202">
        <f>P15-P14</f>
        <v>3001200</v>
      </c>
      <c r="Q13" s="209"/>
      <c r="R13" s="202">
        <f>R15-R14</f>
        <v>3044349</v>
      </c>
      <c r="S13" s="209"/>
    </row>
    <row r="14" spans="1:19" ht="14.25" thickTop="1" thickBot="1" x14ac:dyDescent="0.25">
      <c r="A14" s="203" t="s">
        <v>15</v>
      </c>
      <c r="B14" s="210">
        <v>1024685</v>
      </c>
      <c r="C14" s="208">
        <f>B14*100/B15</f>
        <v>30.301690614825482</v>
      </c>
      <c r="D14" s="210">
        <v>1081112</v>
      </c>
      <c r="E14" s="208">
        <f>D14*100/D15</f>
        <v>30.560787476406887</v>
      </c>
      <c r="F14" s="210">
        <v>1601884</v>
      </c>
      <c r="G14" s="208">
        <f>F14*100/F15</f>
        <v>41.569618453057053</v>
      </c>
      <c r="H14" s="210">
        <v>1222712</v>
      </c>
      <c r="I14" s="208">
        <f>H14*100/H15</f>
        <v>29.606678399129073</v>
      </c>
      <c r="J14" s="210">
        <v>1674750</v>
      </c>
      <c r="K14" s="208">
        <f>J14*100/J15</f>
        <v>39.119847234631486</v>
      </c>
      <c r="L14" s="210">
        <v>1365481</v>
      </c>
      <c r="M14" s="208">
        <f>L14*100/L15</f>
        <v>30.729624377719261</v>
      </c>
      <c r="N14" s="210">
        <v>1667211</v>
      </c>
      <c r="O14" s="208">
        <f>N14*100/N15</f>
        <v>37.417437326430424</v>
      </c>
      <c r="P14" s="210">
        <v>1457789</v>
      </c>
      <c r="Q14" s="208">
        <f>P14*100/P15</f>
        <v>32.693262979567791</v>
      </c>
      <c r="R14" s="210">
        <v>1578401</v>
      </c>
      <c r="S14" s="208">
        <f>R14*100/R15</f>
        <v>34.144199881023198</v>
      </c>
    </row>
    <row r="15" spans="1:19" ht="14.25" thickTop="1" thickBot="1" x14ac:dyDescent="0.25">
      <c r="A15" s="206" t="s">
        <v>11</v>
      </c>
      <c r="B15" s="202">
        <f>SUM(B13:B14)</f>
        <v>3381610</v>
      </c>
      <c r="C15" s="209"/>
      <c r="D15" s="202">
        <f>D13+D14</f>
        <v>3537579</v>
      </c>
      <c r="E15" s="209"/>
      <c r="F15" s="202">
        <f>SUM(F13:F14)</f>
        <v>3853497</v>
      </c>
      <c r="G15" s="209"/>
      <c r="H15" s="202">
        <v>4129852</v>
      </c>
      <c r="I15" s="209"/>
      <c r="J15" s="202">
        <v>4281075</v>
      </c>
      <c r="K15" s="209"/>
      <c r="L15" s="202">
        <f>SUM(L13:L14)</f>
        <v>4443533</v>
      </c>
      <c r="M15" s="209"/>
      <c r="N15" s="202">
        <v>4455706</v>
      </c>
      <c r="O15" s="209"/>
      <c r="P15" s="202">
        <v>4458989</v>
      </c>
      <c r="Q15" s="209"/>
      <c r="R15" s="202">
        <v>4622750</v>
      </c>
      <c r="S15" s="209"/>
    </row>
    <row r="16" spans="1:19" ht="13.5" thickTop="1" x14ac:dyDescent="0.2"/>
  </sheetData>
  <mergeCells count="9">
    <mergeCell ref="N1:O1"/>
    <mergeCell ref="P1:Q1"/>
    <mergeCell ref="R1:S1"/>
    <mergeCell ref="B1:C1"/>
    <mergeCell ref="D1:E1"/>
    <mergeCell ref="F1:G1"/>
    <mergeCell ref="H1:I1"/>
    <mergeCell ref="J1:K1"/>
    <mergeCell ref="L1:M1"/>
  </mergeCells>
  <printOptions horizontalCentered="1"/>
  <pageMargins left="0.19685039370078741" right="0.19685039370078741" top="0.97" bottom="0.98425196850393704" header="0" footer="0"/>
  <pageSetup paperSize="8" scale="145" orientation="landscape" r:id="rId1"/>
  <headerFooter alignWithMargins="0">
    <oddHeader>&amp;C&amp;"Arial,Negrita"&amp;14&amp;UELECCIONES AUTONOMICAS EN MADRID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zoomScale="181" workbookViewId="0">
      <selection activeCell="G13" sqref="G13"/>
    </sheetView>
  </sheetViews>
  <sheetFormatPr baseColWidth="10" defaultRowHeight="12.75" x14ac:dyDescent="0.2"/>
  <cols>
    <col min="1" max="1" width="8.5703125" bestFit="1" customWidth="1"/>
    <col min="2" max="2" width="3.140625" bestFit="1" customWidth="1"/>
    <col min="3" max="3" width="5.5703125" bestFit="1" customWidth="1"/>
    <col min="4" max="4" width="3.140625" bestFit="1" customWidth="1"/>
    <col min="5" max="5" width="5.5703125" bestFit="1" customWidth="1"/>
    <col min="6" max="6" width="4" bestFit="1" customWidth="1"/>
    <col min="7" max="7" width="5.5703125" bestFit="1" customWidth="1"/>
    <col min="8" max="8" width="4" bestFit="1" customWidth="1"/>
    <col min="9" max="9" width="5.5703125" bestFit="1" customWidth="1"/>
    <col min="10" max="10" width="4" bestFit="1" customWidth="1"/>
    <col min="11" max="11" width="5.5703125" bestFit="1" customWidth="1"/>
    <col min="12" max="12" width="4" bestFit="1" customWidth="1"/>
    <col min="13" max="13" width="5.5703125" bestFit="1" customWidth="1"/>
    <col min="14" max="14" width="4" bestFit="1" customWidth="1"/>
    <col min="15" max="15" width="5.5703125" bestFit="1" customWidth="1"/>
    <col min="16" max="16" width="4" bestFit="1" customWidth="1"/>
    <col min="17" max="17" width="5.5703125" bestFit="1" customWidth="1"/>
    <col min="18" max="18" width="4" bestFit="1" customWidth="1"/>
    <col min="19" max="19" width="5.5703125" bestFit="1" customWidth="1"/>
  </cols>
  <sheetData>
    <row r="1" spans="1:19" s="9" customFormat="1" ht="14.25" thickTop="1" thickBot="1" x14ac:dyDescent="0.25">
      <c r="A1" s="11" t="s">
        <v>8</v>
      </c>
      <c r="B1" s="549">
        <v>1983</v>
      </c>
      <c r="C1" s="550"/>
      <c r="D1" s="549">
        <v>1987</v>
      </c>
      <c r="E1" s="550"/>
      <c r="F1" s="549">
        <v>1991</v>
      </c>
      <c r="G1" s="550"/>
      <c r="H1" s="549">
        <v>1995</v>
      </c>
      <c r="I1" s="550"/>
      <c r="J1" s="549">
        <v>1999</v>
      </c>
      <c r="K1" s="550"/>
      <c r="L1" s="549" t="s">
        <v>16</v>
      </c>
      <c r="M1" s="550"/>
      <c r="N1" s="549" t="s">
        <v>17</v>
      </c>
      <c r="O1" s="550"/>
      <c r="P1" s="549">
        <v>2007</v>
      </c>
      <c r="Q1" s="550"/>
      <c r="R1" s="549">
        <v>2011</v>
      </c>
      <c r="S1" s="550">
        <v>2011</v>
      </c>
    </row>
    <row r="2" spans="1:19" s="9" customFormat="1" ht="14.25" thickTop="1" thickBot="1" x14ac:dyDescent="0.25">
      <c r="A2" s="211" t="s">
        <v>0</v>
      </c>
      <c r="B2" s="211" t="s">
        <v>142</v>
      </c>
      <c r="C2" s="11" t="s">
        <v>7</v>
      </c>
      <c r="D2" s="211" t="s">
        <v>142</v>
      </c>
      <c r="E2" s="11" t="s">
        <v>7</v>
      </c>
      <c r="F2" s="211" t="s">
        <v>142</v>
      </c>
      <c r="G2" s="11" t="s">
        <v>7</v>
      </c>
      <c r="H2" s="211" t="s">
        <v>142</v>
      </c>
      <c r="I2" s="11" t="s">
        <v>7</v>
      </c>
      <c r="J2" s="211" t="s">
        <v>142</v>
      </c>
      <c r="K2" s="11" t="s">
        <v>7</v>
      </c>
      <c r="L2" s="211" t="s">
        <v>142</v>
      </c>
      <c r="M2" s="11" t="s">
        <v>7</v>
      </c>
      <c r="N2" s="211" t="s">
        <v>142</v>
      </c>
      <c r="O2" s="11" t="s">
        <v>7</v>
      </c>
      <c r="P2" s="211" t="s">
        <v>142</v>
      </c>
      <c r="Q2" s="11" t="s">
        <v>7</v>
      </c>
      <c r="R2" s="211" t="s">
        <v>142</v>
      </c>
      <c r="S2" s="11" t="s">
        <v>7</v>
      </c>
    </row>
    <row r="3" spans="1:19" ht="13.5" thickTop="1" x14ac:dyDescent="0.2">
      <c r="A3" s="212" t="s">
        <v>1</v>
      </c>
      <c r="B3" s="213">
        <v>34</v>
      </c>
      <c r="C3" s="214">
        <f>B3/$B$8*100</f>
        <v>36.170212765957451</v>
      </c>
      <c r="D3" s="213">
        <v>32</v>
      </c>
      <c r="E3" s="214">
        <f>D3/$D$8*100</f>
        <v>33.333333333333329</v>
      </c>
      <c r="F3" s="213">
        <v>47</v>
      </c>
      <c r="G3" s="214">
        <f>F3/$F$8*100</f>
        <v>46.534653465346537</v>
      </c>
      <c r="H3" s="213">
        <v>54</v>
      </c>
      <c r="I3" s="214">
        <f>H3/$H$8*100</f>
        <v>52.427184466019419</v>
      </c>
      <c r="J3" s="213">
        <v>55</v>
      </c>
      <c r="K3" s="214">
        <f>J3/$J$8*100</f>
        <v>53.921568627450981</v>
      </c>
      <c r="L3" s="213">
        <v>55</v>
      </c>
      <c r="M3" s="214">
        <f>L3/$L$8*100</f>
        <v>49.549549549549546</v>
      </c>
      <c r="N3" s="213">
        <v>57</v>
      </c>
      <c r="O3" s="214">
        <f>N3/$N$8*100</f>
        <v>51.351351351351347</v>
      </c>
      <c r="P3" s="213">
        <v>67</v>
      </c>
      <c r="Q3" s="214">
        <f>P3/$P$8*100</f>
        <v>55.833333333333336</v>
      </c>
      <c r="R3" s="213">
        <v>72</v>
      </c>
      <c r="S3" s="214">
        <f>R3/$R$8*100</f>
        <v>55.813953488372093</v>
      </c>
    </row>
    <row r="4" spans="1:19" x14ac:dyDescent="0.2">
      <c r="A4" s="215" t="s">
        <v>2</v>
      </c>
      <c r="B4" s="1">
        <v>0</v>
      </c>
      <c r="C4" s="216">
        <f>B4/$B$8*100</f>
        <v>0</v>
      </c>
      <c r="D4" s="1">
        <v>17</v>
      </c>
      <c r="E4" s="216">
        <f>D4/$D$8*100</f>
        <v>17.708333333333336</v>
      </c>
      <c r="F4" s="217" t="s">
        <v>99</v>
      </c>
      <c r="G4" s="218" t="s">
        <v>101</v>
      </c>
      <c r="H4" s="217" t="s">
        <v>99</v>
      </c>
      <c r="I4" s="218" t="s">
        <v>101</v>
      </c>
      <c r="J4" s="217" t="s">
        <v>99</v>
      </c>
      <c r="K4" s="218" t="s">
        <v>101</v>
      </c>
      <c r="L4" s="217" t="s">
        <v>99</v>
      </c>
      <c r="M4" s="218" t="s">
        <v>101</v>
      </c>
      <c r="N4" s="217" t="s">
        <v>99</v>
      </c>
      <c r="O4" s="218" t="s">
        <v>101</v>
      </c>
      <c r="P4" s="217" t="s">
        <v>99</v>
      </c>
      <c r="Q4" s="218" t="s">
        <v>101</v>
      </c>
      <c r="R4" s="217" t="s">
        <v>143</v>
      </c>
      <c r="S4" s="218" t="s">
        <v>101</v>
      </c>
    </row>
    <row r="5" spans="1:19" x14ac:dyDescent="0.2">
      <c r="A5" s="215" t="s">
        <v>3</v>
      </c>
      <c r="B5" s="1">
        <v>51</v>
      </c>
      <c r="C5" s="216">
        <f>B5/$B$8*100</f>
        <v>54.255319148936167</v>
      </c>
      <c r="D5" s="1">
        <v>40</v>
      </c>
      <c r="E5" s="216">
        <f>D5/$D$8*100</f>
        <v>41.666666666666671</v>
      </c>
      <c r="F5" s="1">
        <v>41</v>
      </c>
      <c r="G5" s="216">
        <f>F5/$F$8*100</f>
        <v>40.594059405940598</v>
      </c>
      <c r="H5" s="1">
        <v>32</v>
      </c>
      <c r="I5" s="216">
        <f>H5/$H$8*100</f>
        <v>31.067961165048541</v>
      </c>
      <c r="J5" s="1">
        <v>39</v>
      </c>
      <c r="K5" s="216">
        <f>J5/$J$8*100</f>
        <v>38.235294117647058</v>
      </c>
      <c r="L5" s="1">
        <v>47</v>
      </c>
      <c r="M5" s="216">
        <f>L5/$L$8*100</f>
        <v>42.342342342342342</v>
      </c>
      <c r="N5" s="1">
        <v>45</v>
      </c>
      <c r="O5" s="216">
        <f>N5/$N$8*100</f>
        <v>40.54054054054054</v>
      </c>
      <c r="P5" s="1">
        <v>42</v>
      </c>
      <c r="Q5" s="216">
        <f>P5/$P$8*100</f>
        <v>35</v>
      </c>
      <c r="R5" s="1">
        <v>36</v>
      </c>
      <c r="S5" s="216">
        <f>R5/$R$8*100</f>
        <v>27.906976744186046</v>
      </c>
    </row>
    <row r="6" spans="1:19" x14ac:dyDescent="0.2">
      <c r="A6" s="219" t="s">
        <v>139</v>
      </c>
      <c r="B6" s="220" t="s">
        <v>99</v>
      </c>
      <c r="C6" s="221" t="s">
        <v>101</v>
      </c>
      <c r="D6" s="220" t="s">
        <v>99</v>
      </c>
      <c r="E6" s="221" t="s">
        <v>101</v>
      </c>
      <c r="F6" s="220" t="s">
        <v>99</v>
      </c>
      <c r="G6" s="221" t="s">
        <v>101</v>
      </c>
      <c r="H6" s="220" t="s">
        <v>99</v>
      </c>
      <c r="I6" s="221" t="s">
        <v>101</v>
      </c>
      <c r="J6" s="220" t="s">
        <v>99</v>
      </c>
      <c r="K6" s="221" t="s">
        <v>101</v>
      </c>
      <c r="L6" s="220" t="s">
        <v>99</v>
      </c>
      <c r="M6" s="221" t="s">
        <v>101</v>
      </c>
      <c r="N6" s="220" t="s">
        <v>99</v>
      </c>
      <c r="O6" s="221" t="s">
        <v>101</v>
      </c>
      <c r="P6" s="220" t="s">
        <v>99</v>
      </c>
      <c r="Q6" s="221" t="s">
        <v>101</v>
      </c>
      <c r="R6" s="222">
        <v>8</v>
      </c>
      <c r="S6" s="223">
        <f>R6/$R$8*100</f>
        <v>6.2015503875968996</v>
      </c>
    </row>
    <row r="7" spans="1:19" ht="13.5" thickBot="1" x14ac:dyDescent="0.25">
      <c r="A7" s="219" t="s">
        <v>4</v>
      </c>
      <c r="B7" s="224">
        <v>9</v>
      </c>
      <c r="C7" s="225">
        <f>B7/$B$8*100</f>
        <v>9.5744680851063837</v>
      </c>
      <c r="D7" s="224">
        <v>7</v>
      </c>
      <c r="E7" s="225">
        <f>D7/$D$8*100</f>
        <v>7.291666666666667</v>
      </c>
      <c r="F7" s="224">
        <v>13</v>
      </c>
      <c r="G7" s="225">
        <f>F7/$F$8*100</f>
        <v>12.871287128712872</v>
      </c>
      <c r="H7" s="224">
        <v>17</v>
      </c>
      <c r="I7" s="225">
        <f>H7/$H$8*100</f>
        <v>16.50485436893204</v>
      </c>
      <c r="J7" s="224">
        <v>8</v>
      </c>
      <c r="K7" s="225">
        <f>J7/$J$8*100</f>
        <v>7.8431372549019605</v>
      </c>
      <c r="L7" s="224">
        <v>9</v>
      </c>
      <c r="M7" s="225">
        <f>L7/$L$8*100</f>
        <v>8.1081081081081088</v>
      </c>
      <c r="N7" s="224">
        <v>9</v>
      </c>
      <c r="O7" s="225">
        <f>N7/$N$8*100</f>
        <v>8.1081081081081088</v>
      </c>
      <c r="P7" s="224">
        <v>11</v>
      </c>
      <c r="Q7" s="225">
        <f>P7/$P$8*100</f>
        <v>9.1666666666666661</v>
      </c>
      <c r="R7" s="224">
        <v>13</v>
      </c>
      <c r="S7" s="225">
        <f>R7/$R$8*100</f>
        <v>10.077519379844961</v>
      </c>
    </row>
    <row r="8" spans="1:19" ht="14.25" thickTop="1" thickBot="1" x14ac:dyDescent="0.25">
      <c r="A8" s="6" t="s">
        <v>5</v>
      </c>
      <c r="B8" s="11">
        <f t="shared" ref="B8:R8" si="0">SUM(B3:B7)</f>
        <v>94</v>
      </c>
      <c r="C8" s="226">
        <f>SUM(C3:C7)</f>
        <v>100</v>
      </c>
      <c r="D8" s="11">
        <f t="shared" si="0"/>
        <v>96</v>
      </c>
      <c r="E8" s="226">
        <f>SUM(E3:E7)</f>
        <v>100.00000000000001</v>
      </c>
      <c r="F8" s="11">
        <f t="shared" si="0"/>
        <v>101</v>
      </c>
      <c r="G8" s="226">
        <f>SUM(G3:G7)</f>
        <v>100</v>
      </c>
      <c r="H8" s="11">
        <f t="shared" si="0"/>
        <v>103</v>
      </c>
      <c r="I8" s="226">
        <f>SUM(I3:I7)</f>
        <v>100</v>
      </c>
      <c r="J8" s="11">
        <f t="shared" si="0"/>
        <v>102</v>
      </c>
      <c r="K8" s="226">
        <f>SUM(K3:K7)</f>
        <v>100</v>
      </c>
      <c r="L8" s="11">
        <f t="shared" si="0"/>
        <v>111</v>
      </c>
      <c r="M8" s="226">
        <f>SUM(M3:M7)</f>
        <v>100</v>
      </c>
      <c r="N8" s="11">
        <f t="shared" si="0"/>
        <v>111</v>
      </c>
      <c r="O8" s="226">
        <f>SUM(O3:O7)</f>
        <v>100</v>
      </c>
      <c r="P8" s="11">
        <f t="shared" si="0"/>
        <v>120</v>
      </c>
      <c r="Q8" s="226">
        <f>SUM(Q3:Q7)</f>
        <v>100.00000000000001</v>
      </c>
      <c r="R8" s="11">
        <f t="shared" si="0"/>
        <v>129</v>
      </c>
      <c r="S8" s="226">
        <f>SUM(S3:S7)</f>
        <v>100</v>
      </c>
    </row>
    <row r="9" spans="1:19" ht="13.5" thickTop="1" x14ac:dyDescent="0.2"/>
  </sheetData>
  <mergeCells count="9">
    <mergeCell ref="N1:O1"/>
    <mergeCell ref="P1:Q1"/>
    <mergeCell ref="R1:S1"/>
    <mergeCell ref="B1:C1"/>
    <mergeCell ref="D1:E1"/>
    <mergeCell ref="F1:G1"/>
    <mergeCell ref="H1:I1"/>
    <mergeCell ref="J1:K1"/>
    <mergeCell ref="L1:M1"/>
  </mergeCells>
  <printOptions horizontalCentered="1"/>
  <pageMargins left="0.23622047244094491" right="0.19685039370078741" top="1.0629921259842521" bottom="0.98425196850393704" header="0" footer="0"/>
  <pageSetup paperSize="9" scale="150" orientation="landscape" r:id="rId1"/>
  <headerFooter alignWithMargins="0">
    <oddHeader>&amp;C&amp;"Arial,Negrita"&amp;12&amp;UELECCIONES AUTONOMICAS MADRID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="337" workbookViewId="0">
      <selection activeCell="E7" sqref="E7"/>
    </sheetView>
  </sheetViews>
  <sheetFormatPr baseColWidth="10" defaultRowHeight="12.75" x14ac:dyDescent="0.2"/>
  <cols>
    <col min="1" max="1" width="8.28515625" style="30" bestFit="1" customWidth="1"/>
    <col min="2" max="9" width="5.140625" style="30" bestFit="1" customWidth="1"/>
    <col min="10" max="16384" width="11.42578125" style="30"/>
  </cols>
  <sheetData>
    <row r="1" spans="1:9" ht="15.75" x14ac:dyDescent="0.25">
      <c r="A1" s="551" t="s">
        <v>107</v>
      </c>
      <c r="B1" s="551"/>
      <c r="C1" s="551"/>
      <c r="D1" s="551"/>
      <c r="E1" s="551"/>
      <c r="F1" s="551"/>
      <c r="G1" s="551"/>
      <c r="H1" s="551"/>
      <c r="I1" s="551"/>
    </row>
    <row r="2" spans="1:9" ht="13.5" thickBot="1" x14ac:dyDescent="0.25"/>
    <row r="3" spans="1:9" ht="14.25" thickTop="1" thickBot="1" x14ac:dyDescent="0.25">
      <c r="A3" s="31" t="s">
        <v>47</v>
      </c>
      <c r="B3" s="31">
        <v>1983</v>
      </c>
      <c r="C3" s="31">
        <v>1987</v>
      </c>
      <c r="D3" s="31">
        <v>1991</v>
      </c>
      <c r="E3" s="31">
        <v>1995</v>
      </c>
      <c r="F3" s="31">
        <v>1999</v>
      </c>
      <c r="G3" s="31">
        <v>2003</v>
      </c>
      <c r="H3" s="31">
        <v>2007</v>
      </c>
      <c r="I3" s="31">
        <v>2011</v>
      </c>
    </row>
    <row r="4" spans="1:9" ht="13.5" thickTop="1" x14ac:dyDescent="0.2">
      <c r="A4" s="78" t="s">
        <v>3</v>
      </c>
      <c r="B4" s="34">
        <v>26</v>
      </c>
      <c r="C4" s="34">
        <v>25</v>
      </c>
      <c r="D4" s="34">
        <v>24</v>
      </c>
      <c r="E4" s="34">
        <v>15</v>
      </c>
      <c r="F4" s="34">
        <v>18</v>
      </c>
      <c r="G4" s="35">
        <v>16</v>
      </c>
      <c r="H4" s="35">
        <v>15</v>
      </c>
      <c r="I4" s="36">
        <v>11</v>
      </c>
    </row>
    <row r="5" spans="1:9" x14ac:dyDescent="0.2">
      <c r="A5" s="79" t="s">
        <v>18</v>
      </c>
      <c r="B5" s="39">
        <v>16</v>
      </c>
      <c r="C5" s="39">
        <v>16</v>
      </c>
      <c r="D5" s="39">
        <v>17</v>
      </c>
      <c r="E5" s="39">
        <v>26</v>
      </c>
      <c r="F5" s="39">
        <v>26</v>
      </c>
      <c r="G5" s="40">
        <v>28</v>
      </c>
      <c r="H5" s="40">
        <v>29</v>
      </c>
      <c r="I5" s="41">
        <v>33</v>
      </c>
    </row>
    <row r="6" spans="1:9" x14ac:dyDescent="0.2">
      <c r="A6" s="79" t="s">
        <v>26</v>
      </c>
      <c r="B6" s="39">
        <v>1</v>
      </c>
      <c r="C6" s="39">
        <v>1</v>
      </c>
      <c r="D6" s="39">
        <v>4</v>
      </c>
      <c r="E6" s="39">
        <v>4</v>
      </c>
      <c r="F6" s="39">
        <v>1</v>
      </c>
      <c r="G6" s="40">
        <v>1</v>
      </c>
      <c r="H6" s="40">
        <v>1</v>
      </c>
      <c r="I6" s="41">
        <v>1</v>
      </c>
    </row>
    <row r="7" spans="1:9" ht="13.5" thickBot="1" x14ac:dyDescent="0.25">
      <c r="A7" s="80" t="s">
        <v>2</v>
      </c>
      <c r="B7" s="44"/>
      <c r="C7" s="44">
        <v>3</v>
      </c>
      <c r="D7" s="44"/>
      <c r="E7" s="44"/>
      <c r="F7" s="44"/>
      <c r="G7" s="45"/>
      <c r="H7" s="45"/>
      <c r="I7" s="46"/>
    </row>
    <row r="8" spans="1:9" ht="14.25" thickTop="1" thickBot="1" x14ac:dyDescent="0.25">
      <c r="A8" s="31" t="s">
        <v>5</v>
      </c>
      <c r="B8" s="31">
        <f t="shared" ref="B8:I8" si="0">SUM(B4:B7)</f>
        <v>43</v>
      </c>
      <c r="C8" s="31">
        <f t="shared" si="0"/>
        <v>45</v>
      </c>
      <c r="D8" s="31">
        <f t="shared" si="0"/>
        <v>45</v>
      </c>
      <c r="E8" s="31">
        <f t="shared" si="0"/>
        <v>45</v>
      </c>
      <c r="F8" s="31">
        <f t="shared" si="0"/>
        <v>45</v>
      </c>
      <c r="G8" s="31">
        <f t="shared" si="0"/>
        <v>45</v>
      </c>
      <c r="H8" s="31">
        <f t="shared" si="0"/>
        <v>45</v>
      </c>
      <c r="I8" s="31">
        <f t="shared" si="0"/>
        <v>45</v>
      </c>
    </row>
    <row r="9" spans="1:9" ht="8.25" customHeight="1" thickTop="1" x14ac:dyDescent="0.2"/>
    <row r="10" spans="1:9" x14ac:dyDescent="0.2">
      <c r="A10" s="501" t="s">
        <v>83</v>
      </c>
      <c r="B10" s="501"/>
      <c r="C10" s="501"/>
      <c r="D10" s="501"/>
      <c r="E10" s="501"/>
      <c r="F10" s="501"/>
      <c r="G10" s="501"/>
      <c r="H10" s="501"/>
    </row>
    <row r="11" spans="1:9" ht="8.25" customHeight="1" x14ac:dyDescent="0.2"/>
    <row r="12" spans="1:9" x14ac:dyDescent="0.2">
      <c r="A12" s="501" t="s">
        <v>80</v>
      </c>
      <c r="B12" s="501"/>
      <c r="C12" s="501"/>
      <c r="D12" s="501"/>
    </row>
  </sheetData>
  <mergeCells count="3">
    <mergeCell ref="A1:I1"/>
    <mergeCell ref="A10:H10"/>
    <mergeCell ref="A12:D12"/>
  </mergeCells>
  <pageMargins left="0.62" right="0.75" top="0.22" bottom="1" header="0" footer="0"/>
  <pageSetup paperSize="9" scale="27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="115" zoomScaleNormal="115" workbookViewId="0">
      <selection activeCell="E22" sqref="E22"/>
    </sheetView>
  </sheetViews>
  <sheetFormatPr baseColWidth="10" defaultRowHeight="12.75" x14ac:dyDescent="0.2"/>
  <cols>
    <col min="1" max="1" width="12.85546875" style="30" bestFit="1" customWidth="1"/>
    <col min="2" max="2" width="7.5703125" style="30" bestFit="1" customWidth="1"/>
    <col min="3" max="3" width="5.5703125" style="30" bestFit="1" customWidth="1"/>
    <col min="4" max="4" width="7.5703125" style="30" bestFit="1" customWidth="1"/>
    <col min="5" max="5" width="5.5703125" style="30" bestFit="1" customWidth="1"/>
    <col min="6" max="6" width="7.5703125" style="30" bestFit="1" customWidth="1"/>
    <col min="7" max="7" width="5.5703125" style="30" bestFit="1" customWidth="1"/>
    <col min="8" max="8" width="7.5703125" style="30" bestFit="1" customWidth="1"/>
    <col min="9" max="9" width="5.5703125" style="30" bestFit="1" customWidth="1"/>
    <col min="10" max="10" width="7.5703125" style="30" bestFit="1" customWidth="1"/>
    <col min="11" max="11" width="5.5703125" style="30" bestFit="1" customWidth="1"/>
    <col min="12" max="12" width="7.5703125" style="30" bestFit="1" customWidth="1"/>
    <col min="13" max="13" width="5.5703125" style="30" bestFit="1" customWidth="1"/>
    <col min="14" max="14" width="7.5703125" style="30" bestFit="1" customWidth="1"/>
    <col min="15" max="15" width="5.5703125" style="30" bestFit="1" customWidth="1"/>
    <col min="16" max="16" width="7.5703125" style="30" bestFit="1" customWidth="1"/>
    <col min="17" max="17" width="5.5703125" style="30" bestFit="1" customWidth="1"/>
    <col min="18" max="16384" width="11.42578125" style="30"/>
  </cols>
  <sheetData>
    <row r="1" spans="1:17" ht="20.25" x14ac:dyDescent="0.3">
      <c r="A1" s="552" t="s">
        <v>118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</row>
    <row r="2" spans="1:17" ht="20.25" customHeight="1" thickBot="1" x14ac:dyDescent="0.25"/>
    <row r="3" spans="1:17" ht="14.25" thickTop="1" thickBot="1" x14ac:dyDescent="0.25">
      <c r="A3" s="31" t="s">
        <v>0</v>
      </c>
      <c r="B3" s="553">
        <v>1983</v>
      </c>
      <c r="C3" s="554"/>
      <c r="D3" s="553">
        <v>1987</v>
      </c>
      <c r="E3" s="554"/>
      <c r="F3" s="553">
        <v>1991</v>
      </c>
      <c r="G3" s="554"/>
      <c r="H3" s="553">
        <v>1995</v>
      </c>
      <c r="I3" s="554"/>
      <c r="J3" s="553">
        <v>1999</v>
      </c>
      <c r="K3" s="554"/>
      <c r="L3" s="553">
        <v>2003</v>
      </c>
      <c r="M3" s="554"/>
      <c r="N3" s="553">
        <v>2007</v>
      </c>
      <c r="O3" s="554"/>
      <c r="P3" s="553">
        <v>2011</v>
      </c>
      <c r="Q3" s="554"/>
    </row>
    <row r="4" spans="1:17" ht="13.5" thickTop="1" x14ac:dyDescent="0.2">
      <c r="A4" s="81" t="s">
        <v>3</v>
      </c>
      <c r="B4" s="61">
        <v>238968</v>
      </c>
      <c r="C4" s="82">
        <f>B4/$B$9*100</f>
        <v>52.526327126776849</v>
      </c>
      <c r="D4" s="61">
        <v>221487</v>
      </c>
      <c r="E4" s="82">
        <f>D4/$D$9*100</f>
        <v>43.045214704253269</v>
      </c>
      <c r="F4" s="61">
        <v>233778</v>
      </c>
      <c r="G4" s="82">
        <f>F4/$F$9*100</f>
        <v>45.667703956351787</v>
      </c>
      <c r="H4" s="61">
        <v>200133</v>
      </c>
      <c r="I4" s="82">
        <f>H4/$H$9*100</f>
        <v>32.097080465226682</v>
      </c>
      <c r="J4" s="61">
        <v>218376</v>
      </c>
      <c r="K4" s="82">
        <f>J4/$J$9*100</f>
        <v>36.348686126891494</v>
      </c>
      <c r="L4" s="61">
        <v>221392</v>
      </c>
      <c r="M4" s="82">
        <f>L4/$L$9*100</f>
        <v>34.641864657136416</v>
      </c>
      <c r="N4" s="61">
        <v>207998</v>
      </c>
      <c r="O4" s="82">
        <f>N4/$N$9*100</f>
        <v>32.427283456158044</v>
      </c>
      <c r="P4" s="61">
        <v>153418</v>
      </c>
      <c r="Q4" s="82">
        <f>P4/$P$9*100</f>
        <v>24.257344337981849</v>
      </c>
    </row>
    <row r="5" spans="1:17" x14ac:dyDescent="0.2">
      <c r="A5" s="69" t="s">
        <v>18</v>
      </c>
      <c r="B5" s="60">
        <v>162074</v>
      </c>
      <c r="C5" s="83">
        <f>B5/$B$9*100</f>
        <v>35.624652433569473</v>
      </c>
      <c r="D5" s="60">
        <v>159756</v>
      </c>
      <c r="E5" s="83">
        <f>D5/$D$9*100</f>
        <v>31.048013293297959</v>
      </c>
      <c r="F5" s="60">
        <v>173344</v>
      </c>
      <c r="G5" s="83">
        <f>F5/$F$9*100</f>
        <v>33.862136191642691</v>
      </c>
      <c r="H5" s="60">
        <v>330089</v>
      </c>
      <c r="I5" s="83">
        <f>H5/$H$9*100</f>
        <v>52.939261359626897</v>
      </c>
      <c r="J5" s="60">
        <v>322848</v>
      </c>
      <c r="K5" s="83">
        <f>J5/$J$9*100</f>
        <v>53.738050970320295</v>
      </c>
      <c r="L5" s="60">
        <v>367710</v>
      </c>
      <c r="M5" s="83">
        <f>L5/$L$9*100</f>
        <v>57.536677265102774</v>
      </c>
      <c r="N5" s="60">
        <v>379011</v>
      </c>
      <c r="O5" s="83">
        <f>N5/$N$9*100</f>
        <v>59.08853513015471</v>
      </c>
      <c r="P5" s="60">
        <v>379029</v>
      </c>
      <c r="Q5" s="83">
        <f>P5/$P$9*100</f>
        <v>59.92932359358695</v>
      </c>
    </row>
    <row r="6" spans="1:17" x14ac:dyDescent="0.2">
      <c r="A6" s="69" t="s">
        <v>26</v>
      </c>
      <c r="B6" s="60">
        <v>29226</v>
      </c>
      <c r="C6" s="83">
        <f>B6/$B$9*100</f>
        <v>6.4240167579223169</v>
      </c>
      <c r="D6" s="60">
        <v>37730</v>
      </c>
      <c r="E6" s="83">
        <f>D6/$D$9*100</f>
        <v>7.3326919900105922</v>
      </c>
      <c r="F6" s="60">
        <v>52743</v>
      </c>
      <c r="G6" s="83">
        <f>F6/$F$9*100</f>
        <v>10.303158166165604</v>
      </c>
      <c r="H6" s="60">
        <v>78664</v>
      </c>
      <c r="I6" s="83">
        <f>H6/$H$9*100</f>
        <v>12.616034025955697</v>
      </c>
      <c r="J6" s="60">
        <v>42634</v>
      </c>
      <c r="K6" s="83">
        <f>J6/$J$9*100</f>
        <v>7.0964294809589514</v>
      </c>
      <c r="L6" s="60">
        <v>36754</v>
      </c>
      <c r="M6" s="83">
        <f>L6/$L$9*100</f>
        <v>5.7510076859524819</v>
      </c>
      <c r="N6" s="60">
        <v>40633</v>
      </c>
      <c r="O6" s="83">
        <f>N6/$N$9*100</f>
        <v>6.3347619144129741</v>
      </c>
      <c r="P6" s="60">
        <v>50555</v>
      </c>
      <c r="Q6" s="83">
        <f>P6/$P$9*100</f>
        <v>7.9933908863801664</v>
      </c>
    </row>
    <row r="7" spans="1:17" x14ac:dyDescent="0.2">
      <c r="A7" s="69" t="s">
        <v>2</v>
      </c>
      <c r="B7" s="60">
        <v>5224</v>
      </c>
      <c r="C7" s="83">
        <f>B7/$B$9*100</f>
        <v>1.1482605742621701</v>
      </c>
      <c r="D7" s="60">
        <v>60362</v>
      </c>
      <c r="E7" s="83">
        <f>D7/$D$9*100</f>
        <v>11.731141105248327</v>
      </c>
      <c r="F7" s="60">
        <v>25914</v>
      </c>
      <c r="G7" s="83">
        <f>F7/$F$9*100</f>
        <v>5.0622080791387569</v>
      </c>
      <c r="H7" s="60">
        <v>4339</v>
      </c>
      <c r="I7" s="83">
        <f>H7/$H$9*100</f>
        <v>0.69588339823326772</v>
      </c>
      <c r="J7" s="60">
        <v>1829</v>
      </c>
      <c r="K7" s="83">
        <f>J7/$J$9*100</f>
        <v>0.304437057763145</v>
      </c>
      <c r="L7" s="60">
        <v>136</v>
      </c>
      <c r="M7" s="83">
        <f>L7/$L$9*100</f>
        <v>2.1280324462358863E-2</v>
      </c>
      <c r="N7" s="84" t="s">
        <v>99</v>
      </c>
      <c r="O7" s="85" t="s">
        <v>113</v>
      </c>
      <c r="P7" s="84" t="s">
        <v>99</v>
      </c>
      <c r="Q7" s="85" t="s">
        <v>113</v>
      </c>
    </row>
    <row r="8" spans="1:17" ht="13.5" thickBot="1" x14ac:dyDescent="0.25">
      <c r="A8" s="86" t="s">
        <v>10</v>
      </c>
      <c r="B8" s="87">
        <f>B9-SUM(B4:B7)</f>
        <v>19457</v>
      </c>
      <c r="C8" s="88">
        <f>B8/$B$9*100</f>
        <v>4.2767431074691888</v>
      </c>
      <c r="D8" s="87">
        <f>D9-SUM(D4:D7)</f>
        <v>35210</v>
      </c>
      <c r="E8" s="88">
        <f>D8/$D$9*100</f>
        <v>6.842938907189847</v>
      </c>
      <c r="F8" s="87">
        <f>F9-SUM(F4:F7)</f>
        <v>26132</v>
      </c>
      <c r="G8" s="88">
        <f>F8/$F$9*100</f>
        <v>5.1047936067011648</v>
      </c>
      <c r="H8" s="87">
        <f>H9-SUM(H4:H7)</f>
        <v>10299</v>
      </c>
      <c r="I8" s="88">
        <f>H8/$H$9*100</f>
        <v>1.6517407509574613</v>
      </c>
      <c r="J8" s="87">
        <f>J9-SUM(J4:J7)</f>
        <v>15094</v>
      </c>
      <c r="K8" s="88">
        <f>J8/$J$9*100</f>
        <v>2.5123963640661073</v>
      </c>
      <c r="L8" s="87">
        <f>L9-SUM(L4:L7)</f>
        <v>13096</v>
      </c>
      <c r="M8" s="88">
        <f>L8/$L$9*100</f>
        <v>2.0491700673459681</v>
      </c>
      <c r="N8" s="87">
        <v>13787</v>
      </c>
      <c r="O8" s="88">
        <f>N8/$N$9*100</f>
        <v>2.1494194992742766</v>
      </c>
      <c r="P8" s="87">
        <v>47447</v>
      </c>
      <c r="Q8" s="88">
        <f>P8/$P$9*100</f>
        <v>7.5019764095753088</v>
      </c>
    </row>
    <row r="9" spans="1:17" ht="14.25" thickTop="1" thickBot="1" x14ac:dyDescent="0.25">
      <c r="A9" s="89" t="s">
        <v>119</v>
      </c>
      <c r="B9" s="90">
        <f>B11-B10</f>
        <v>454949</v>
      </c>
      <c r="C9" s="91">
        <f t="shared" ref="C9:Q9" si="0">SUM(C2:C8)</f>
        <v>99.999999999999986</v>
      </c>
      <c r="D9" s="90">
        <f>D11-D10</f>
        <v>514545</v>
      </c>
      <c r="E9" s="91">
        <f t="shared" si="0"/>
        <v>99.999999999999986</v>
      </c>
      <c r="F9" s="90">
        <f>F11-F10</f>
        <v>511911</v>
      </c>
      <c r="G9" s="91">
        <f t="shared" si="0"/>
        <v>100</v>
      </c>
      <c r="H9" s="90">
        <f>H11-H10</f>
        <v>623524</v>
      </c>
      <c r="I9" s="91">
        <f t="shared" si="0"/>
        <v>100</v>
      </c>
      <c r="J9" s="90">
        <f>J11-J10</f>
        <v>600781</v>
      </c>
      <c r="K9" s="91">
        <f t="shared" si="0"/>
        <v>99.999999999999986</v>
      </c>
      <c r="L9" s="90">
        <f>L11-L10</f>
        <v>639088</v>
      </c>
      <c r="M9" s="91">
        <f t="shared" si="0"/>
        <v>100</v>
      </c>
      <c r="N9" s="90">
        <f>SUM(N4:N8)</f>
        <v>641429</v>
      </c>
      <c r="O9" s="91">
        <f t="shared" si="0"/>
        <v>100</v>
      </c>
      <c r="P9" s="90">
        <f>SUM(P2:P8)</f>
        <v>632460</v>
      </c>
      <c r="Q9" s="91">
        <f t="shared" si="0"/>
        <v>99.682035227524267</v>
      </c>
    </row>
    <row r="10" spans="1:17" ht="14.25" thickTop="1" thickBot="1" x14ac:dyDescent="0.25">
      <c r="A10" s="92" t="s">
        <v>120</v>
      </c>
      <c r="B10" s="93">
        <v>2608</v>
      </c>
      <c r="C10" s="94">
        <f>B10/B11*100</f>
        <v>0.56998363045478484</v>
      </c>
      <c r="D10" s="93">
        <v>5349</v>
      </c>
      <c r="E10" s="94">
        <f>D10/D11*100</f>
        <v>1.0288635760366536</v>
      </c>
      <c r="F10" s="93">
        <v>4821</v>
      </c>
      <c r="G10" s="94">
        <f>F10/F11*100</f>
        <v>0.93297879751979751</v>
      </c>
      <c r="H10" s="93">
        <v>7032</v>
      </c>
      <c r="I10" s="94">
        <f>H10/H11*100</f>
        <v>1.1152062624096828</v>
      </c>
      <c r="J10" s="93">
        <v>8823</v>
      </c>
      <c r="K10" s="94">
        <f>J10/J11*100</f>
        <v>1.4473330227491945</v>
      </c>
      <c r="L10" s="93">
        <v>9941</v>
      </c>
      <c r="M10" s="94">
        <f>L10/L11*100</f>
        <v>1.5316726987546012</v>
      </c>
      <c r="N10" s="93">
        <v>9941</v>
      </c>
      <c r="O10" s="94">
        <f>N10/N11*100</f>
        <v>1.5316726987546012</v>
      </c>
      <c r="P10" s="93"/>
      <c r="Q10" s="94">
        <f>P10/P11*100</f>
        <v>0</v>
      </c>
    </row>
    <row r="11" spans="1:17" ht="14.25" thickTop="1" thickBot="1" x14ac:dyDescent="0.25">
      <c r="A11" s="89" t="s">
        <v>105</v>
      </c>
      <c r="B11" s="90">
        <f>B13-B12</f>
        <v>457557</v>
      </c>
      <c r="C11" s="95"/>
      <c r="D11" s="90">
        <f>D13-D12</f>
        <v>519894</v>
      </c>
      <c r="E11" s="95"/>
      <c r="F11" s="90">
        <v>516732</v>
      </c>
      <c r="G11" s="95"/>
      <c r="H11" s="90">
        <f>H13-H12</f>
        <v>630556</v>
      </c>
      <c r="I11" s="95"/>
      <c r="J11" s="90">
        <v>609604</v>
      </c>
      <c r="K11" s="95"/>
      <c r="L11" s="90">
        <v>649029</v>
      </c>
      <c r="M11" s="95"/>
      <c r="N11" s="90">
        <f>N13-N12</f>
        <v>649029</v>
      </c>
      <c r="O11" s="95"/>
      <c r="P11" s="90">
        <f>SUM(P9:P10)</f>
        <v>632460</v>
      </c>
      <c r="Q11" s="95"/>
    </row>
    <row r="12" spans="1:17" ht="14.25" thickTop="1" thickBot="1" x14ac:dyDescent="0.25">
      <c r="A12" s="92" t="s">
        <v>13</v>
      </c>
      <c r="B12" s="96">
        <v>4655</v>
      </c>
      <c r="C12" s="94">
        <f>B12/B13*100</f>
        <v>1.0071136188588787</v>
      </c>
      <c r="D12" s="96">
        <v>5509</v>
      </c>
      <c r="E12" s="94">
        <f>D12/D13*100</f>
        <v>1.0485284629132305</v>
      </c>
      <c r="F12" s="96">
        <f>F13-F11</f>
        <v>5022</v>
      </c>
      <c r="G12" s="94">
        <f>F12/F13*100</f>
        <v>0.96252256810680903</v>
      </c>
      <c r="H12" s="96">
        <v>5344</v>
      </c>
      <c r="I12" s="94">
        <f>H12/H13*100</f>
        <v>0.84038370813020913</v>
      </c>
      <c r="J12" s="96">
        <v>4302</v>
      </c>
      <c r="K12" s="94">
        <f>J12/J13*100</f>
        <v>0.70075874808195382</v>
      </c>
      <c r="L12" s="96">
        <v>5224</v>
      </c>
      <c r="M12" s="94">
        <f>L12/L13*100</f>
        <v>0.79846787099180294</v>
      </c>
      <c r="N12" s="96">
        <v>5224</v>
      </c>
      <c r="O12" s="94">
        <f>N12/N13*100</f>
        <v>0.79846787099180294</v>
      </c>
      <c r="P12" s="96"/>
      <c r="Q12" s="94">
        <f>P12/P13*100</f>
        <v>0</v>
      </c>
    </row>
    <row r="13" spans="1:17" ht="14.25" thickTop="1" thickBot="1" x14ac:dyDescent="0.25">
      <c r="A13" s="89" t="s">
        <v>14</v>
      </c>
      <c r="B13" s="90">
        <v>462212</v>
      </c>
      <c r="C13" s="95"/>
      <c r="D13" s="90">
        <v>525403</v>
      </c>
      <c r="E13" s="95"/>
      <c r="F13" s="90">
        <v>521754</v>
      </c>
      <c r="G13" s="95"/>
      <c r="H13" s="90">
        <v>635900</v>
      </c>
      <c r="I13" s="95"/>
      <c r="J13" s="90">
        <v>613906</v>
      </c>
      <c r="K13" s="95"/>
      <c r="L13" s="90">
        <f>SUM(L11:L12)</f>
        <v>654253</v>
      </c>
      <c r="M13" s="95"/>
      <c r="N13" s="90">
        <v>654253</v>
      </c>
      <c r="O13" s="95"/>
      <c r="P13" s="90">
        <v>632460</v>
      </c>
      <c r="Q13" s="95"/>
    </row>
    <row r="14" spans="1:17" ht="14.25" thickTop="1" thickBot="1" x14ac:dyDescent="0.25">
      <c r="A14" s="92" t="s">
        <v>111</v>
      </c>
      <c r="B14" s="96">
        <f>B15-B13</f>
        <v>212870</v>
      </c>
      <c r="C14" s="94">
        <f>B14/B15*100</f>
        <v>31.532465685650042</v>
      </c>
      <c r="D14" s="96">
        <f>D15-D13</f>
        <v>198784</v>
      </c>
      <c r="E14" s="94">
        <f>D14/D15*100</f>
        <v>27.44926379512474</v>
      </c>
      <c r="F14" s="96">
        <f>F15-F13</f>
        <v>282213</v>
      </c>
      <c r="G14" s="94">
        <f>F14/F15*100</f>
        <v>35.102560179708867</v>
      </c>
      <c r="H14" s="96">
        <f>H15-H13</f>
        <v>201280</v>
      </c>
      <c r="I14" s="94">
        <f>H14/H15*100</f>
        <v>24.04261926945221</v>
      </c>
      <c r="J14" s="96">
        <f>J15-J13</f>
        <v>281069</v>
      </c>
      <c r="K14" s="94">
        <f>J14/J15*100</f>
        <v>31.4052347830945</v>
      </c>
      <c r="L14" s="96">
        <f>L15-L13</f>
        <v>280643</v>
      </c>
      <c r="M14" s="94">
        <f>L14/L15*100</f>
        <v>30.018633088600229</v>
      </c>
      <c r="N14" s="96">
        <f>N15-N13</f>
        <v>280643</v>
      </c>
      <c r="O14" s="94">
        <f>N14/N15*100</f>
        <v>30.018633088600229</v>
      </c>
      <c r="P14" s="96">
        <f>P15-P13</f>
        <v>342538</v>
      </c>
      <c r="Q14" s="94">
        <f>P14/P15*100</f>
        <v>35.132174630101801</v>
      </c>
    </row>
    <row r="15" spans="1:17" ht="14.25" thickTop="1" thickBot="1" x14ac:dyDescent="0.25">
      <c r="A15" s="89" t="s">
        <v>11</v>
      </c>
      <c r="B15" s="97">
        <v>675082</v>
      </c>
      <c r="C15" s="98"/>
      <c r="D15" s="97">
        <v>724187</v>
      </c>
      <c r="E15" s="98"/>
      <c r="F15" s="97">
        <v>803967</v>
      </c>
      <c r="G15" s="98"/>
      <c r="H15" s="97">
        <v>837180</v>
      </c>
      <c r="I15" s="98"/>
      <c r="J15" s="97">
        <v>894975</v>
      </c>
      <c r="K15" s="98"/>
      <c r="L15" s="97">
        <v>934896</v>
      </c>
      <c r="M15" s="98"/>
      <c r="N15" s="97">
        <v>934896</v>
      </c>
      <c r="O15" s="98"/>
      <c r="P15" s="97">
        <v>974998</v>
      </c>
      <c r="Q15" s="98"/>
    </row>
    <row r="16" spans="1:17" ht="8.25" customHeight="1" thickTop="1" x14ac:dyDescent="0.2"/>
    <row r="17" spans="1:17" x14ac:dyDescent="0.2">
      <c r="A17" s="501" t="s">
        <v>83</v>
      </c>
      <c r="B17" s="501"/>
      <c r="C17" s="501"/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</row>
    <row r="18" spans="1:17" ht="8.25" customHeight="1" x14ac:dyDescent="0.2"/>
    <row r="19" spans="1:17" x14ac:dyDescent="0.2">
      <c r="A19" s="501" t="s">
        <v>80</v>
      </c>
      <c r="B19" s="501"/>
      <c r="C19" s="501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</row>
  </sheetData>
  <mergeCells count="11">
    <mergeCell ref="A19:Q19"/>
    <mergeCell ref="A1:P1"/>
    <mergeCell ref="B3:C3"/>
    <mergeCell ref="D3:E3"/>
    <mergeCell ref="F3:G3"/>
    <mergeCell ref="H3:I3"/>
    <mergeCell ref="J3:K3"/>
    <mergeCell ref="L3:M3"/>
    <mergeCell ref="N3:O3"/>
    <mergeCell ref="P3:Q3"/>
    <mergeCell ref="A17:Q17"/>
  </mergeCells>
  <printOptions horizontalCentered="1"/>
  <pageMargins left="0.19685039370078741" right="0.19685039370078741" top="0.15748031496062992" bottom="0.98425196850393704" header="0" footer="0"/>
  <pageSetup paperSize="9" scale="12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opLeftCell="E13" zoomScale="185" workbookViewId="0">
      <selection activeCell="I13" sqref="I13"/>
    </sheetView>
  </sheetViews>
  <sheetFormatPr baseColWidth="10" defaultRowHeight="12.75" x14ac:dyDescent="0.2"/>
  <cols>
    <col min="1" max="1" width="13.28515625" bestFit="1" customWidth="1"/>
    <col min="2" max="2" width="8" bestFit="1" customWidth="1"/>
    <col min="3" max="3" width="5.7109375" bestFit="1" customWidth="1"/>
    <col min="4" max="4" width="8" bestFit="1" customWidth="1"/>
    <col min="5" max="5" width="5.7109375" bestFit="1" customWidth="1"/>
    <col min="6" max="6" width="8" bestFit="1" customWidth="1"/>
    <col min="7" max="7" width="5.7109375" bestFit="1" customWidth="1"/>
    <col min="8" max="8" width="8" bestFit="1" customWidth="1"/>
    <col min="9" max="9" width="5.7109375" bestFit="1" customWidth="1"/>
    <col min="10" max="10" width="8" bestFit="1" customWidth="1"/>
    <col min="11" max="11" width="5.7109375" bestFit="1" customWidth="1"/>
    <col min="12" max="12" width="8" bestFit="1" customWidth="1"/>
    <col min="13" max="13" width="5.7109375" bestFit="1" customWidth="1"/>
    <col min="14" max="14" width="8" bestFit="1" customWidth="1"/>
    <col min="15" max="15" width="5.7109375" bestFit="1" customWidth="1"/>
    <col min="16" max="16" width="8" bestFit="1" customWidth="1"/>
    <col min="17" max="17" width="5.7109375" bestFit="1" customWidth="1"/>
  </cols>
  <sheetData>
    <row r="1" spans="1:17" ht="20.25" x14ac:dyDescent="0.3">
      <c r="A1" s="566" t="s">
        <v>230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</row>
    <row r="2" spans="1:17" ht="13.5" thickBot="1" x14ac:dyDescent="0.25"/>
    <row r="3" spans="1:17" s="9" customFormat="1" ht="14.25" thickTop="1" thickBot="1" x14ac:dyDescent="0.25">
      <c r="A3" s="11" t="s">
        <v>48</v>
      </c>
      <c r="B3" s="549">
        <v>1983</v>
      </c>
      <c r="C3" s="550"/>
      <c r="D3" s="549">
        <v>1987</v>
      </c>
      <c r="E3" s="550"/>
      <c r="F3" s="549">
        <v>1991</v>
      </c>
      <c r="G3" s="550"/>
      <c r="H3" s="549">
        <v>1995</v>
      </c>
      <c r="I3" s="550"/>
      <c r="J3" s="549">
        <v>1999</v>
      </c>
      <c r="K3" s="550"/>
      <c r="L3" s="549">
        <v>2003</v>
      </c>
      <c r="M3" s="550"/>
      <c r="N3" s="549">
        <v>2007</v>
      </c>
      <c r="O3" s="550"/>
      <c r="P3" s="549">
        <v>2011</v>
      </c>
      <c r="Q3" s="550"/>
    </row>
    <row r="4" spans="1:17" ht="14.25" thickTop="1" thickBot="1" x14ac:dyDescent="0.25">
      <c r="A4" s="280" t="s">
        <v>0</v>
      </c>
      <c r="B4" s="281" t="s">
        <v>115</v>
      </c>
      <c r="C4" s="282" t="s">
        <v>231</v>
      </c>
      <c r="D4" s="283" t="s">
        <v>115</v>
      </c>
      <c r="E4" s="6" t="s">
        <v>231</v>
      </c>
      <c r="F4" s="6" t="s">
        <v>115</v>
      </c>
      <c r="G4" s="6" t="s">
        <v>231</v>
      </c>
      <c r="H4" s="6" t="s">
        <v>115</v>
      </c>
      <c r="I4" s="6" t="s">
        <v>231</v>
      </c>
      <c r="J4" s="6" t="s">
        <v>115</v>
      </c>
      <c r="K4" s="6" t="s">
        <v>231</v>
      </c>
      <c r="L4" s="6" t="s">
        <v>115</v>
      </c>
      <c r="M4" s="6" t="s">
        <v>231</v>
      </c>
      <c r="N4" s="6" t="s">
        <v>115</v>
      </c>
      <c r="O4" s="284" t="s">
        <v>231</v>
      </c>
      <c r="P4" s="6" t="s">
        <v>115</v>
      </c>
      <c r="Q4" s="6" t="s">
        <v>231</v>
      </c>
    </row>
    <row r="5" spans="1:17" ht="13.5" thickTop="1" x14ac:dyDescent="0.2">
      <c r="A5" s="19" t="s">
        <v>85</v>
      </c>
      <c r="B5" s="285">
        <v>62072</v>
      </c>
      <c r="C5" s="216">
        <f>B5/$B$18*100</f>
        <v>23.504909478531207</v>
      </c>
      <c r="D5" s="26">
        <v>69419</v>
      </c>
      <c r="E5" s="216">
        <f t="shared" ref="E5:E10" si="0">D5/$D$18*100</f>
        <v>24.841739877256703</v>
      </c>
      <c r="F5" s="565">
        <v>96005</v>
      </c>
      <c r="G5" s="214">
        <f>F5/$F$18*100</f>
        <v>35.420317659429244</v>
      </c>
      <c r="H5" s="565">
        <v>93163</v>
      </c>
      <c r="I5" s="568">
        <f>H5/$H$18*100</f>
        <v>31.968855733002076</v>
      </c>
      <c r="J5" s="565">
        <v>125497</v>
      </c>
      <c r="K5" s="560">
        <f>J5/$J$18*100</f>
        <v>42.366861907735938</v>
      </c>
      <c r="L5" s="565">
        <v>127460</v>
      </c>
      <c r="M5" s="560">
        <f>L5/$L$18*100</f>
        <v>42.484825657554836</v>
      </c>
      <c r="N5" s="558">
        <v>139132</v>
      </c>
      <c r="O5" s="560">
        <f>N5/$N$18*100</f>
        <v>42.789175690512579</v>
      </c>
      <c r="P5" s="286">
        <v>111474</v>
      </c>
      <c r="Q5" s="214">
        <f>P5/$P$18*100</f>
        <v>35.378126457902901</v>
      </c>
    </row>
    <row r="6" spans="1:17" x14ac:dyDescent="0.2">
      <c r="A6" s="19" t="s">
        <v>56</v>
      </c>
      <c r="B6" s="285">
        <v>37554</v>
      </c>
      <c r="C6" s="216">
        <f>B6/$B$18*100</f>
        <v>14.220636850057369</v>
      </c>
      <c r="D6" s="20">
        <v>11985</v>
      </c>
      <c r="E6" s="216">
        <f t="shared" si="0"/>
        <v>4.2888582726475697</v>
      </c>
      <c r="F6" s="557"/>
      <c r="G6" s="216">
        <f>F6/$F$18*100</f>
        <v>0</v>
      </c>
      <c r="H6" s="557"/>
      <c r="I6" s="555"/>
      <c r="J6" s="557"/>
      <c r="K6" s="561">
        <f>J6/$J$18*100</f>
        <v>0</v>
      </c>
      <c r="L6" s="557"/>
      <c r="M6" s="561">
        <f>L6/$L$18*100</f>
        <v>0</v>
      </c>
      <c r="N6" s="559"/>
      <c r="O6" s="561"/>
      <c r="P6" s="285">
        <v>23551</v>
      </c>
      <c r="Q6" s="216">
        <f>P6/$P$18*100</f>
        <v>7.4743012380471789</v>
      </c>
    </row>
    <row r="7" spans="1:17" x14ac:dyDescent="0.2">
      <c r="A7" s="19" t="s">
        <v>219</v>
      </c>
      <c r="B7" s="197" t="s">
        <v>113</v>
      </c>
      <c r="C7" s="287" t="s">
        <v>113</v>
      </c>
      <c r="D7" s="23">
        <v>17663</v>
      </c>
      <c r="E7" s="216">
        <f t="shared" si="0"/>
        <v>6.3207429011075522</v>
      </c>
      <c r="F7" s="197" t="s">
        <v>113</v>
      </c>
      <c r="G7" s="287" t="s">
        <v>113</v>
      </c>
      <c r="H7" s="197" t="s">
        <v>113</v>
      </c>
      <c r="I7" s="287" t="s">
        <v>113</v>
      </c>
      <c r="J7" s="197" t="s">
        <v>113</v>
      </c>
      <c r="K7" s="221" t="s">
        <v>113</v>
      </c>
      <c r="L7" s="197" t="s">
        <v>113</v>
      </c>
      <c r="M7" s="221" t="s">
        <v>113</v>
      </c>
      <c r="N7" s="288" t="s">
        <v>113</v>
      </c>
      <c r="O7" s="221" t="s">
        <v>113</v>
      </c>
      <c r="P7" s="197" t="s">
        <v>113</v>
      </c>
      <c r="Q7" s="221" t="s">
        <v>113</v>
      </c>
    </row>
    <row r="8" spans="1:17" x14ac:dyDescent="0.2">
      <c r="A8" s="19" t="s">
        <v>216</v>
      </c>
      <c r="B8" s="285">
        <v>94737</v>
      </c>
      <c r="C8" s="216">
        <f>B8/$B$18*100</f>
        <v>35.874220409647037</v>
      </c>
      <c r="D8" s="20">
        <v>78453</v>
      </c>
      <c r="E8" s="216">
        <f t="shared" si="0"/>
        <v>28.074576392492261</v>
      </c>
      <c r="F8" s="285">
        <v>91645</v>
      </c>
      <c r="G8" s="216">
        <f>F8/$F$18*100</f>
        <v>33.811728679739531</v>
      </c>
      <c r="H8" s="285">
        <v>62021</v>
      </c>
      <c r="I8" s="216">
        <f>H8/$H$18*100</f>
        <v>21.282487698083166</v>
      </c>
      <c r="J8" s="285">
        <v>61531</v>
      </c>
      <c r="K8" s="216">
        <f>J8/$J$18*100</f>
        <v>20.77241193052344</v>
      </c>
      <c r="L8" s="285">
        <v>65003</v>
      </c>
      <c r="M8" s="216">
        <f>L8/$L$18*100</f>
        <v>21.666727775129743</v>
      </c>
      <c r="N8" s="289">
        <v>74158</v>
      </c>
      <c r="O8" s="290">
        <f>N8/$N$18*100</f>
        <v>22.80682870121203</v>
      </c>
      <c r="P8" s="285">
        <v>51238</v>
      </c>
      <c r="Q8" s="216">
        <f>P8/$P$18*100</f>
        <v>16.261230811220813</v>
      </c>
    </row>
    <row r="9" spans="1:17" x14ac:dyDescent="0.2">
      <c r="A9" s="19" t="s">
        <v>217</v>
      </c>
      <c r="B9" s="285">
        <v>6292</v>
      </c>
      <c r="C9" s="216">
        <f>B9/$B$18*100</f>
        <v>2.3826023076253122</v>
      </c>
      <c r="D9" s="20">
        <v>9618</v>
      </c>
      <c r="E9" s="216">
        <f t="shared" si="0"/>
        <v>3.4418221832560971</v>
      </c>
      <c r="F9" s="285">
        <v>5824</v>
      </c>
      <c r="G9" s="216">
        <f>F9/$F$18*100</f>
        <v>2.148720692135992</v>
      </c>
      <c r="H9" s="197" t="s">
        <v>113</v>
      </c>
      <c r="I9" s="287" t="s">
        <v>113</v>
      </c>
      <c r="J9" s="197" t="s">
        <v>113</v>
      </c>
      <c r="K9" s="221" t="s">
        <v>113</v>
      </c>
      <c r="L9" s="197" t="s">
        <v>113</v>
      </c>
      <c r="M9" s="221" t="s">
        <v>113</v>
      </c>
      <c r="N9" s="288" t="s">
        <v>113</v>
      </c>
      <c r="O9" s="221" t="s">
        <v>113</v>
      </c>
      <c r="P9" s="197" t="s">
        <v>113</v>
      </c>
      <c r="Q9" s="221" t="s">
        <v>113</v>
      </c>
    </row>
    <row r="10" spans="1:17" x14ac:dyDescent="0.2">
      <c r="A10" s="19" t="s">
        <v>218</v>
      </c>
      <c r="B10" s="285">
        <v>1712</v>
      </c>
      <c r="C10" s="216">
        <f>B10/$B$18*100</f>
        <v>0.64828594257065075</v>
      </c>
      <c r="D10" s="20">
        <v>3802</v>
      </c>
      <c r="E10" s="216">
        <f t="shared" si="0"/>
        <v>1.360553955161123</v>
      </c>
      <c r="F10" s="285">
        <v>11167</v>
      </c>
      <c r="G10" s="216">
        <f>F10/$F$18*100</f>
        <v>4.1199800771089672</v>
      </c>
      <c r="H10" s="285">
        <v>27773</v>
      </c>
      <c r="I10" s="216">
        <f>H10/$H$18*100</f>
        <v>9.5302966872327719</v>
      </c>
      <c r="J10" s="285">
        <v>20879</v>
      </c>
      <c r="K10" s="216">
        <f>J10/$J$18*100</f>
        <v>7.0485964586533427</v>
      </c>
      <c r="L10" s="285">
        <v>26962</v>
      </c>
      <c r="M10" s="216">
        <f>L10/$L$18*100</f>
        <v>8.9869438990977066</v>
      </c>
      <c r="N10" s="289">
        <v>14337</v>
      </c>
      <c r="O10" s="290">
        <f>N10/$N$18*100</f>
        <v>4.409254606236372</v>
      </c>
      <c r="P10" s="285">
        <v>18457</v>
      </c>
      <c r="Q10" s="216">
        <f>P10/$P$18*100</f>
        <v>5.8576356821636786</v>
      </c>
    </row>
    <row r="11" spans="1:17" x14ac:dyDescent="0.2">
      <c r="A11" s="19" t="s">
        <v>94</v>
      </c>
      <c r="B11" s="197" t="s">
        <v>113</v>
      </c>
      <c r="C11" s="287" t="s">
        <v>113</v>
      </c>
      <c r="D11" s="288" t="s">
        <v>113</v>
      </c>
      <c r="E11" s="287" t="s">
        <v>113</v>
      </c>
      <c r="F11" s="197" t="s">
        <v>113</v>
      </c>
      <c r="G11" s="287" t="s">
        <v>113</v>
      </c>
      <c r="H11" s="285">
        <v>55153</v>
      </c>
      <c r="I11" s="216">
        <f>H11/$H$18*100</f>
        <v>18.925735541387287</v>
      </c>
      <c r="J11" s="285">
        <v>20821</v>
      </c>
      <c r="K11" s="216">
        <f>J11/$J$18*100</f>
        <v>7.0290160862886752</v>
      </c>
      <c r="L11" s="285">
        <v>23516</v>
      </c>
      <c r="M11" s="216">
        <f>L11/$L$18*100</f>
        <v>7.838327005829747</v>
      </c>
      <c r="N11" s="291">
        <v>14412</v>
      </c>
      <c r="O11" s="290">
        <f>N11/$N$18*100</f>
        <v>4.4323203867670085</v>
      </c>
      <c r="P11" s="197">
        <v>4654</v>
      </c>
      <c r="Q11" s="216">
        <f>P11/$P$18*100</f>
        <v>1.4770242436360059</v>
      </c>
    </row>
    <row r="12" spans="1:17" x14ac:dyDescent="0.2">
      <c r="A12" s="19" t="s">
        <v>2</v>
      </c>
      <c r="B12" s="197" t="s">
        <v>113</v>
      </c>
      <c r="C12" s="287" t="s">
        <v>113</v>
      </c>
      <c r="D12" s="23">
        <v>21022</v>
      </c>
      <c r="E12" s="216">
        <f>D12/$D$18*100</f>
        <v>7.5227683443969298</v>
      </c>
      <c r="F12" s="285">
        <v>5650</v>
      </c>
      <c r="G12" s="216">
        <f>F12/$F$18*100</f>
        <v>2.0845247099190169</v>
      </c>
      <c r="H12" s="197" t="s">
        <v>113</v>
      </c>
      <c r="I12" s="287" t="s">
        <v>113</v>
      </c>
      <c r="J12" s="197" t="s">
        <v>113</v>
      </c>
      <c r="K12" s="221" t="s">
        <v>113</v>
      </c>
      <c r="L12" s="197" t="s">
        <v>113</v>
      </c>
      <c r="M12" s="221" t="s">
        <v>113</v>
      </c>
      <c r="N12" s="288" t="s">
        <v>113</v>
      </c>
      <c r="O12" s="221" t="s">
        <v>113</v>
      </c>
      <c r="P12" s="197" t="s">
        <v>113</v>
      </c>
      <c r="Q12" s="221" t="s">
        <v>113</v>
      </c>
    </row>
    <row r="13" spans="1:17" x14ac:dyDescent="0.2">
      <c r="A13" s="19" t="s">
        <v>220</v>
      </c>
      <c r="B13" s="197" t="s">
        <v>113</v>
      </c>
      <c r="C13" s="287" t="s">
        <v>113</v>
      </c>
      <c r="D13" s="288" t="s">
        <v>113</v>
      </c>
      <c r="E13" s="287" t="s">
        <v>113</v>
      </c>
      <c r="F13" s="197" t="s">
        <v>113</v>
      </c>
      <c r="G13" s="287" t="s">
        <v>113</v>
      </c>
      <c r="H13" s="197" t="s">
        <v>113</v>
      </c>
      <c r="I13" s="287" t="s">
        <v>113</v>
      </c>
      <c r="J13" s="197" t="s">
        <v>113</v>
      </c>
      <c r="K13" s="221" t="s">
        <v>113</v>
      </c>
      <c r="L13" s="285">
        <v>24068</v>
      </c>
      <c r="M13" s="216">
        <f>L13/$L$18*100</f>
        <v>8.0223190328419101</v>
      </c>
      <c r="N13" s="562">
        <v>77872</v>
      </c>
      <c r="O13" s="563">
        <f>N13/$N$18*100</f>
        <v>23.949046153089125</v>
      </c>
      <c r="P13" s="557">
        <v>49827</v>
      </c>
      <c r="Q13" s="555">
        <f>P13/$P$18*100</f>
        <v>15.813426512172596</v>
      </c>
    </row>
    <row r="14" spans="1:17" x14ac:dyDescent="0.2">
      <c r="A14" s="19" t="s">
        <v>221</v>
      </c>
      <c r="B14" s="285">
        <v>18161</v>
      </c>
      <c r="C14" s="216">
        <f>B14/$B$18*100</f>
        <v>6.8770566606457866</v>
      </c>
      <c r="D14" s="23">
        <v>2661</v>
      </c>
      <c r="E14" s="216">
        <f>D14/$D$18*100</f>
        <v>0.95224462774427876</v>
      </c>
      <c r="F14" s="285">
        <v>3071</v>
      </c>
      <c r="G14" s="216">
        <f>F14/$F$18*100</f>
        <v>1.1330221918869561</v>
      </c>
      <c r="H14" s="556">
        <v>13568</v>
      </c>
      <c r="I14" s="216">
        <f>H14/$H$18*100</f>
        <v>4.6558551633735732</v>
      </c>
      <c r="J14" s="557">
        <v>16512</v>
      </c>
      <c r="K14" s="216">
        <f>J14/$J$18*100</f>
        <v>5.5743294566446666</v>
      </c>
      <c r="L14" s="557">
        <v>22824</v>
      </c>
      <c r="M14" s="216">
        <f>L14/$L$18*100</f>
        <v>7.6076703342855145</v>
      </c>
      <c r="N14" s="558"/>
      <c r="O14" s="564"/>
      <c r="P14" s="557"/>
      <c r="Q14" s="555">
        <f>P14/$P$18*100</f>
        <v>0</v>
      </c>
    </row>
    <row r="15" spans="1:17" x14ac:dyDescent="0.2">
      <c r="A15" s="19" t="s">
        <v>222</v>
      </c>
      <c r="B15" s="197" t="s">
        <v>113</v>
      </c>
      <c r="C15" s="287" t="s">
        <v>113</v>
      </c>
      <c r="D15" s="23">
        <v>19840</v>
      </c>
      <c r="E15" s="216">
        <f>D15/$D$18*100</f>
        <v>7.099787077958096</v>
      </c>
      <c r="F15" s="285">
        <v>15170</v>
      </c>
      <c r="G15" s="216">
        <f>F15/$F$18*100</f>
        <v>5.5968566105259274</v>
      </c>
      <c r="H15" s="556"/>
      <c r="I15" s="216">
        <f>H15/$H$18*100</f>
        <v>0</v>
      </c>
      <c r="J15" s="557"/>
      <c r="K15" s="216">
        <f>J15/$J$18*100</f>
        <v>0</v>
      </c>
      <c r="L15" s="557"/>
      <c r="M15" s="216">
        <f>L15/$L$18*100</f>
        <v>0</v>
      </c>
      <c r="N15" s="559"/>
      <c r="O15" s="561"/>
      <c r="P15" s="557"/>
      <c r="Q15" s="555">
        <f>P15/$P$18*100</f>
        <v>0</v>
      </c>
    </row>
    <row r="16" spans="1:17" x14ac:dyDescent="0.2">
      <c r="A16" s="19" t="s">
        <v>223</v>
      </c>
      <c r="B16" s="285">
        <v>28055</v>
      </c>
      <c r="C16" s="216">
        <f>B16/$B$18*100</f>
        <v>10.623634415198367</v>
      </c>
      <c r="D16" s="23">
        <v>38138</v>
      </c>
      <c r="E16" s="216">
        <f>D16/$D$18*100</f>
        <v>13.647766107820857</v>
      </c>
      <c r="F16" s="285">
        <v>30762</v>
      </c>
      <c r="G16" s="216">
        <f>F16/$F$18*100</f>
        <v>11.349406925049346</v>
      </c>
      <c r="H16" s="285">
        <v>27404</v>
      </c>
      <c r="I16" s="216">
        <f>H16/$H$18*100</f>
        <v>9.4036744470142537</v>
      </c>
      <c r="J16" s="285">
        <v>47271</v>
      </c>
      <c r="K16" s="216">
        <f>J16/$J$18*100</f>
        <v>15.958341069831034</v>
      </c>
      <c r="L16" s="197" t="s">
        <v>113</v>
      </c>
      <c r="M16" s="221" t="s">
        <v>113</v>
      </c>
      <c r="N16" s="197" t="s">
        <v>113</v>
      </c>
      <c r="O16" s="221" t="s">
        <v>113</v>
      </c>
      <c r="P16" s="285">
        <v>42916</v>
      </c>
      <c r="Q16" s="216">
        <f>P16/$P$18*100</f>
        <v>13.620105810030688</v>
      </c>
    </row>
    <row r="17" spans="1:17" ht="13.5" thickBot="1" x14ac:dyDescent="0.25">
      <c r="A17" s="292" t="s">
        <v>10</v>
      </c>
      <c r="B17" s="293">
        <f>B18-SUM(B5:B16)</f>
        <v>15498</v>
      </c>
      <c r="C17" s="225">
        <f>B17/$B$18*100</f>
        <v>5.8686539357242662</v>
      </c>
      <c r="D17" s="293">
        <f>D18-SUM(D5:D16)</f>
        <v>6844</v>
      </c>
      <c r="E17" s="216">
        <f>D17/$D$18*100</f>
        <v>2.4491402601585284</v>
      </c>
      <c r="F17" s="293">
        <f>F18-SUM(F5:F16)</f>
        <v>11751</v>
      </c>
      <c r="G17" s="225">
        <f>F17/$F$18*100</f>
        <v>4.3354424542050216</v>
      </c>
      <c r="H17" s="293">
        <f>H18-SUM(H5:H16)</f>
        <v>12336</v>
      </c>
      <c r="I17" s="225">
        <f>H17/$H$18*100</f>
        <v>4.2330947299068695</v>
      </c>
      <c r="J17" s="293">
        <f>J18-SUM(J5:J16)</f>
        <v>3704</v>
      </c>
      <c r="K17" s="225">
        <f>J17/$J$18*100</f>
        <v>1.2504430903229073</v>
      </c>
      <c r="L17" s="293">
        <f>L18-SUM(L5:L16)</f>
        <v>10180</v>
      </c>
      <c r="M17" s="225">
        <f>L17/$L$18*100</f>
        <v>3.3931862952605392</v>
      </c>
      <c r="N17" s="25">
        <f>N18-SUM(N5:N16)</f>
        <v>5246</v>
      </c>
      <c r="O17" s="290">
        <f>N17/$N$18*100</f>
        <v>1.6133744621828841</v>
      </c>
      <c r="P17" s="293">
        <f>P18-SUM(P5:P16)</f>
        <v>12976</v>
      </c>
      <c r="Q17" s="225">
        <f>P17/$P$18*100</f>
        <v>4.1181492448261308</v>
      </c>
    </row>
    <row r="18" spans="1:17" ht="14.25" thickTop="1" thickBot="1" x14ac:dyDescent="0.25">
      <c r="A18" s="6" t="s">
        <v>5</v>
      </c>
      <c r="B18" s="243">
        <f>B20-B19</f>
        <v>264081</v>
      </c>
      <c r="C18" s="294">
        <f>SUM(C5:C17)</f>
        <v>100.00000000000001</v>
      </c>
      <c r="D18" s="243">
        <f>D20-D19</f>
        <v>279445</v>
      </c>
      <c r="E18" s="294">
        <f>SUM(E5:E17)</f>
        <v>100</v>
      </c>
      <c r="F18" s="243">
        <f>F20-F19</f>
        <v>271045</v>
      </c>
      <c r="G18" s="294">
        <f>SUM(G5:G17)</f>
        <v>100.00000000000001</v>
      </c>
      <c r="H18" s="243">
        <f>H20-H19</f>
        <v>291418</v>
      </c>
      <c r="I18" s="294">
        <f>SUM(I5:I17)</f>
        <v>100</v>
      </c>
      <c r="J18" s="243">
        <f>J20-J19</f>
        <v>296215</v>
      </c>
      <c r="K18" s="294">
        <f>SUM(K5:K17)</f>
        <v>100</v>
      </c>
      <c r="L18" s="243">
        <f>L20-L19</f>
        <v>300013</v>
      </c>
      <c r="M18" s="294">
        <f>SUM(M5:M17)</f>
        <v>100</v>
      </c>
      <c r="N18" s="243">
        <f>N20-N19</f>
        <v>325157</v>
      </c>
      <c r="O18" s="294">
        <f>SUM(O5:O17)</f>
        <v>100</v>
      </c>
      <c r="P18" s="243">
        <f>P20-P19</f>
        <v>315093</v>
      </c>
      <c r="Q18" s="294">
        <f>SUM(Q5:Q17)</f>
        <v>100</v>
      </c>
    </row>
    <row r="19" spans="1:17" s="295" customFormat="1" ht="14.25" thickTop="1" thickBot="1" x14ac:dyDescent="0.25">
      <c r="A19" s="92" t="s">
        <v>120</v>
      </c>
      <c r="B19" s="240">
        <v>1826</v>
      </c>
      <c r="C19" s="241">
        <f>B19/B20*100</f>
        <v>0.68670625444234268</v>
      </c>
      <c r="D19" s="240">
        <v>3950</v>
      </c>
      <c r="E19" s="241">
        <f>D19/D20*100</f>
        <v>1.3938142874786075</v>
      </c>
      <c r="F19" s="240">
        <v>3637</v>
      </c>
      <c r="G19" s="241">
        <f>F19/F20*100</f>
        <v>1.3240765685410767</v>
      </c>
      <c r="H19" s="240">
        <v>5761</v>
      </c>
      <c r="I19" s="241">
        <f>H19/H20*100</f>
        <v>1.9385622806456715</v>
      </c>
      <c r="J19" s="240">
        <v>7126</v>
      </c>
      <c r="K19" s="241">
        <f>J19/J20*100</f>
        <v>2.3491713945691481</v>
      </c>
      <c r="L19" s="240">
        <v>7304</v>
      </c>
      <c r="M19" s="241">
        <f>L19/L20*100</f>
        <v>2.3766989785791219</v>
      </c>
      <c r="N19" s="240">
        <v>4581</v>
      </c>
      <c r="O19" s="241">
        <f>N19/N20*100</f>
        <v>1.3892848261346888</v>
      </c>
      <c r="P19" s="240">
        <v>8161</v>
      </c>
      <c r="Q19" s="241">
        <f>P19/P20*100</f>
        <v>2.5246400663255524</v>
      </c>
    </row>
    <row r="20" spans="1:17" s="295" customFormat="1" ht="14.25" thickTop="1" thickBot="1" x14ac:dyDescent="0.25">
      <c r="A20" s="89" t="s">
        <v>105</v>
      </c>
      <c r="B20" s="243">
        <f>B22-B21</f>
        <v>265907</v>
      </c>
      <c r="C20" s="244"/>
      <c r="D20" s="243">
        <f>D22-D21</f>
        <v>283395</v>
      </c>
      <c r="E20" s="244"/>
      <c r="F20" s="243">
        <f>F22-F21</f>
        <v>274682</v>
      </c>
      <c r="G20" s="244"/>
      <c r="H20" s="243">
        <f>H22-H21</f>
        <v>297179</v>
      </c>
      <c r="I20" s="244"/>
      <c r="J20" s="243">
        <f>J22-J21</f>
        <v>303341</v>
      </c>
      <c r="K20" s="244"/>
      <c r="L20" s="243">
        <f>L22-L21</f>
        <v>307317</v>
      </c>
      <c r="M20" s="244"/>
      <c r="N20" s="243">
        <f>N22-N21</f>
        <v>329738</v>
      </c>
      <c r="O20" s="244"/>
      <c r="P20" s="243">
        <f>P22-P21</f>
        <v>323254</v>
      </c>
      <c r="Q20" s="244"/>
    </row>
    <row r="21" spans="1:17" s="295" customFormat="1" ht="14.25" thickTop="1" thickBot="1" x14ac:dyDescent="0.25">
      <c r="A21" s="92" t="s">
        <v>13</v>
      </c>
      <c r="B21" s="245">
        <v>3135</v>
      </c>
      <c r="C21" s="241">
        <f>B21/B22*100</f>
        <v>1.1652455750403281</v>
      </c>
      <c r="D21" s="245">
        <v>3327</v>
      </c>
      <c r="E21" s="241">
        <f>D21/D22*100</f>
        <v>1.1603574193818402</v>
      </c>
      <c r="F21" s="245">
        <v>2091</v>
      </c>
      <c r="G21" s="241">
        <f>F21/F22*100</f>
        <v>0.75549276844200841</v>
      </c>
      <c r="H21" s="245">
        <v>2366</v>
      </c>
      <c r="I21" s="241">
        <f>H21/H22*100</f>
        <v>0.78986462801916235</v>
      </c>
      <c r="J21" s="245">
        <v>2539</v>
      </c>
      <c r="K21" s="241">
        <f>J21/J22*100</f>
        <v>0.83006407741598021</v>
      </c>
      <c r="L21" s="296">
        <v>21292</v>
      </c>
      <c r="M21" s="297">
        <f>L21/L22*100</f>
        <v>6.4794330039651991</v>
      </c>
      <c r="N21" s="296">
        <v>18301</v>
      </c>
      <c r="O21" s="297">
        <f>N21/N22*100</f>
        <v>5.2583187516341559</v>
      </c>
      <c r="P21" s="245">
        <v>4027</v>
      </c>
      <c r="Q21" s="241">
        <f>P21/P22*100</f>
        <v>1.2304411194050373</v>
      </c>
    </row>
    <row r="22" spans="1:17" s="295" customFormat="1" ht="14.25" thickTop="1" thickBot="1" x14ac:dyDescent="0.25">
      <c r="A22" s="89" t="s">
        <v>14</v>
      </c>
      <c r="B22" s="243">
        <v>269042</v>
      </c>
      <c r="C22" s="244"/>
      <c r="D22" s="243">
        <v>286722</v>
      </c>
      <c r="E22" s="244"/>
      <c r="F22" s="243">
        <v>276773</v>
      </c>
      <c r="G22" s="244"/>
      <c r="H22" s="243">
        <v>299545</v>
      </c>
      <c r="I22" s="244"/>
      <c r="J22" s="243">
        <v>305880</v>
      </c>
      <c r="K22" s="244"/>
      <c r="L22" s="243">
        <v>328609</v>
      </c>
      <c r="M22" s="244"/>
      <c r="N22" s="243">
        <v>348039</v>
      </c>
      <c r="O22" s="244"/>
      <c r="P22" s="243">
        <v>327281</v>
      </c>
      <c r="Q22" s="244"/>
    </row>
    <row r="23" spans="1:17" s="295" customFormat="1" ht="14.25" thickTop="1" thickBot="1" x14ac:dyDescent="0.25">
      <c r="A23" s="92" t="s">
        <v>111</v>
      </c>
      <c r="B23" s="245">
        <f>B24-B22</f>
        <v>110650</v>
      </c>
      <c r="C23" s="241">
        <f>B23/B24*100</f>
        <v>29.142041444117865</v>
      </c>
      <c r="D23" s="245">
        <f>D24-D22</f>
        <v>106604</v>
      </c>
      <c r="E23" s="241">
        <f>D23/D24*100</f>
        <v>27.103217178625368</v>
      </c>
      <c r="F23" s="245">
        <f>F24-F22</f>
        <v>138140</v>
      </c>
      <c r="G23" s="241">
        <f>F23/F24*100</f>
        <v>33.29372663666841</v>
      </c>
      <c r="H23" s="245">
        <f>H24-H22</f>
        <v>138252</v>
      </c>
      <c r="I23" s="241">
        <f>H23/H24*100</f>
        <v>31.579019499905208</v>
      </c>
      <c r="J23" s="245">
        <f>J24-J22</f>
        <v>155849</v>
      </c>
      <c r="K23" s="241">
        <f>J23/J24*100</f>
        <v>33.753348825826407</v>
      </c>
      <c r="L23" s="245">
        <f>L24-L22</f>
        <v>136217</v>
      </c>
      <c r="M23" s="241">
        <f>L23/L24*100</f>
        <v>29.304944215685008</v>
      </c>
      <c r="N23" s="245">
        <f>N24-N22</f>
        <v>123614</v>
      </c>
      <c r="O23" s="241">
        <f>N23/N24*100</f>
        <v>26.20867459763852</v>
      </c>
      <c r="P23" s="245">
        <f>P24-P22</f>
        <v>158105</v>
      </c>
      <c r="Q23" s="241">
        <f>P23/P24*100</f>
        <v>32.5730449580334</v>
      </c>
    </row>
    <row r="24" spans="1:17" s="295" customFormat="1" ht="14.25" thickTop="1" thickBot="1" x14ac:dyDescent="0.25">
      <c r="A24" s="89" t="s">
        <v>11</v>
      </c>
      <c r="B24" s="247">
        <v>379692</v>
      </c>
      <c r="C24" s="248"/>
      <c r="D24" s="247">
        <v>393326</v>
      </c>
      <c r="E24" s="248"/>
      <c r="F24" s="247">
        <v>414913</v>
      </c>
      <c r="G24" s="248"/>
      <c r="H24" s="247">
        <v>437797</v>
      </c>
      <c r="I24" s="248"/>
      <c r="J24" s="247">
        <v>461729</v>
      </c>
      <c r="K24" s="248"/>
      <c r="L24" s="247">
        <v>464826</v>
      </c>
      <c r="M24" s="248"/>
      <c r="N24" s="247">
        <v>471653</v>
      </c>
      <c r="O24" s="248"/>
      <c r="P24" s="247">
        <v>485386</v>
      </c>
      <c r="Q24" s="248"/>
    </row>
    <row r="25" spans="1:17" ht="13.5" thickTop="1" x14ac:dyDescent="0.2"/>
    <row r="26" spans="1:17" x14ac:dyDescent="0.2">
      <c r="A26" s="523" t="s">
        <v>232</v>
      </c>
      <c r="B26" s="523"/>
      <c r="C26" s="523"/>
      <c r="D26" s="523"/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3"/>
    </row>
    <row r="27" spans="1:17" ht="8.25" customHeight="1" x14ac:dyDescent="0.2"/>
    <row r="28" spans="1:17" x14ac:dyDescent="0.2">
      <c r="A28" s="523" t="s">
        <v>226</v>
      </c>
      <c r="B28" s="523"/>
      <c r="C28" s="523"/>
      <c r="D28" s="523"/>
      <c r="E28" s="523"/>
      <c r="F28" s="523"/>
      <c r="G28" s="523"/>
      <c r="H28" s="523"/>
      <c r="I28" s="523"/>
      <c r="J28" s="523"/>
      <c r="K28" s="523"/>
      <c r="L28" s="523"/>
      <c r="M28" s="523"/>
      <c r="N28" s="523"/>
      <c r="O28" s="523"/>
      <c r="P28" s="523"/>
    </row>
    <row r="29" spans="1:17" ht="8.25" customHeight="1" x14ac:dyDescent="0.2"/>
    <row r="30" spans="1:17" x14ac:dyDescent="0.2">
      <c r="A30" s="523" t="s">
        <v>227</v>
      </c>
      <c r="B30" s="523"/>
      <c r="C30" s="523"/>
      <c r="D30" s="523"/>
      <c r="E30" s="523"/>
      <c r="F30" s="523"/>
      <c r="G30" s="523"/>
      <c r="H30" s="523"/>
      <c r="I30" s="523"/>
      <c r="J30" s="523"/>
      <c r="K30" s="523"/>
      <c r="L30" s="523"/>
      <c r="M30" s="523"/>
      <c r="N30" s="523"/>
      <c r="O30" s="523"/>
      <c r="P30" s="523"/>
    </row>
    <row r="31" spans="1:17" ht="9" customHeight="1" x14ac:dyDescent="0.2"/>
    <row r="32" spans="1:17" x14ac:dyDescent="0.2">
      <c r="A32" s="523" t="s">
        <v>95</v>
      </c>
      <c r="B32" s="523"/>
      <c r="C32" s="523"/>
      <c r="D32" s="523"/>
      <c r="E32" s="523"/>
      <c r="F32" s="523"/>
      <c r="G32" s="523"/>
      <c r="H32" s="523"/>
      <c r="I32" s="523"/>
      <c r="J32" s="523"/>
      <c r="K32" s="523"/>
      <c r="L32" s="523"/>
      <c r="M32" s="523"/>
      <c r="N32" s="523"/>
      <c r="O32" s="523"/>
      <c r="P32" s="523"/>
    </row>
    <row r="33" spans="1:16" ht="8.25" customHeight="1" x14ac:dyDescent="0.2"/>
    <row r="34" spans="1:16" x14ac:dyDescent="0.2">
      <c r="A34" s="523" t="s">
        <v>228</v>
      </c>
      <c r="B34" s="523"/>
      <c r="C34" s="523"/>
      <c r="D34" s="523"/>
      <c r="E34" s="523"/>
      <c r="F34" s="523"/>
      <c r="G34" s="523"/>
      <c r="H34" s="523"/>
      <c r="I34" s="523"/>
      <c r="J34" s="523"/>
      <c r="K34" s="523"/>
      <c r="L34" s="523"/>
      <c r="M34" s="523"/>
      <c r="N34" s="523"/>
      <c r="O34" s="523"/>
      <c r="P34" s="523"/>
    </row>
    <row r="35" spans="1:16" ht="8.25" customHeight="1" x14ac:dyDescent="0.2"/>
    <row r="36" spans="1:16" x14ac:dyDescent="0.2">
      <c r="A36" s="523" t="s">
        <v>229</v>
      </c>
      <c r="B36" s="523"/>
      <c r="C36" s="523"/>
      <c r="D36" s="523"/>
      <c r="E36" s="523"/>
      <c r="F36" s="523"/>
      <c r="G36" s="523"/>
      <c r="H36" s="523"/>
      <c r="I36" s="523"/>
      <c r="J36" s="523"/>
      <c r="K36" s="523"/>
      <c r="L36" s="523"/>
      <c r="M36" s="523"/>
      <c r="N36" s="523"/>
      <c r="O36" s="523"/>
      <c r="P36" s="523"/>
    </row>
  </sheetData>
  <mergeCells count="31">
    <mergeCell ref="A1:Q1"/>
    <mergeCell ref="B3:C3"/>
    <mergeCell ref="D3:E3"/>
    <mergeCell ref="F3:G3"/>
    <mergeCell ref="H3:I3"/>
    <mergeCell ref="J3:K3"/>
    <mergeCell ref="L3:M3"/>
    <mergeCell ref="N3:O3"/>
    <mergeCell ref="P3:Q3"/>
    <mergeCell ref="N5:N6"/>
    <mergeCell ref="O5:O6"/>
    <mergeCell ref="N13:N15"/>
    <mergeCell ref="O13:O15"/>
    <mergeCell ref="A30:P30"/>
    <mergeCell ref="L5:L6"/>
    <mergeCell ref="F5:F6"/>
    <mergeCell ref="H5:H6"/>
    <mergeCell ref="I5:I6"/>
    <mergeCell ref="J5:J6"/>
    <mergeCell ref="K5:K6"/>
    <mergeCell ref="M5:M6"/>
    <mergeCell ref="A32:P32"/>
    <mergeCell ref="A34:P34"/>
    <mergeCell ref="A36:P36"/>
    <mergeCell ref="Q13:Q15"/>
    <mergeCell ref="H14:H15"/>
    <mergeCell ref="J14:J15"/>
    <mergeCell ref="L14:L15"/>
    <mergeCell ref="A26:P26"/>
    <mergeCell ref="A28:P28"/>
    <mergeCell ref="P13:P15"/>
  </mergeCells>
  <printOptions horizontalCentered="1"/>
  <pageMargins left="0.2" right="0.19685039370078741" top="0.24" bottom="0.15748031496062992" header="0" footer="0"/>
  <pageSetup paperSize="9" scale="11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="185" workbookViewId="0">
      <selection activeCell="A15" sqref="A15"/>
    </sheetView>
  </sheetViews>
  <sheetFormatPr baseColWidth="10" defaultRowHeight="12.75" x14ac:dyDescent="0.2"/>
  <cols>
    <col min="1" max="1" width="11.5703125" bestFit="1" customWidth="1"/>
    <col min="2" max="9" width="5.28515625" bestFit="1" customWidth="1"/>
  </cols>
  <sheetData>
    <row r="1" spans="1:9" ht="14.25" thickTop="1" thickBot="1" x14ac:dyDescent="0.25">
      <c r="A1" s="6" t="s">
        <v>48</v>
      </c>
      <c r="B1" s="6">
        <v>1983</v>
      </c>
      <c r="C1" s="6">
        <v>1987</v>
      </c>
      <c r="D1" s="6">
        <v>1991</v>
      </c>
      <c r="E1" s="6">
        <v>1995</v>
      </c>
      <c r="F1" s="6">
        <v>1999</v>
      </c>
      <c r="G1" s="6">
        <v>2003</v>
      </c>
      <c r="H1" s="6">
        <v>2007</v>
      </c>
      <c r="I1" s="6">
        <v>2011</v>
      </c>
    </row>
    <row r="2" spans="1:9" ht="13.5" thickTop="1" x14ac:dyDescent="0.2">
      <c r="A2" s="4" t="s">
        <v>85</v>
      </c>
      <c r="B2" s="5">
        <v>13</v>
      </c>
      <c r="C2" s="5">
        <v>14</v>
      </c>
      <c r="D2" s="577">
        <v>20</v>
      </c>
      <c r="E2" s="577">
        <v>17</v>
      </c>
      <c r="F2" s="577">
        <v>22</v>
      </c>
      <c r="G2" s="577">
        <v>23</v>
      </c>
      <c r="H2" s="577">
        <v>22</v>
      </c>
      <c r="I2" s="15">
        <v>19</v>
      </c>
    </row>
    <row r="3" spans="1:9" x14ac:dyDescent="0.2">
      <c r="A3" s="1" t="s">
        <v>56</v>
      </c>
      <c r="B3" s="2">
        <v>8</v>
      </c>
      <c r="C3" s="2">
        <v>2</v>
      </c>
      <c r="D3" s="575"/>
      <c r="E3" s="575"/>
      <c r="F3" s="575"/>
      <c r="G3" s="575"/>
      <c r="H3" s="575"/>
      <c r="I3" s="3">
        <v>4</v>
      </c>
    </row>
    <row r="4" spans="1:9" x14ac:dyDescent="0.2">
      <c r="A4" s="1" t="s">
        <v>216</v>
      </c>
      <c r="B4" s="2">
        <v>20</v>
      </c>
      <c r="C4" s="2">
        <v>15</v>
      </c>
      <c r="D4" s="2">
        <v>19</v>
      </c>
      <c r="E4" s="2">
        <v>11</v>
      </c>
      <c r="F4" s="2">
        <v>11</v>
      </c>
      <c r="G4" s="13">
        <v>11</v>
      </c>
      <c r="H4" s="13">
        <v>12</v>
      </c>
      <c r="I4" s="3">
        <v>9</v>
      </c>
    </row>
    <row r="5" spans="1:9" x14ac:dyDescent="0.2">
      <c r="A5" s="1" t="s">
        <v>217</v>
      </c>
      <c r="B5" s="2">
        <v>0</v>
      </c>
      <c r="C5" s="2">
        <v>1</v>
      </c>
      <c r="D5" s="2">
        <v>0</v>
      </c>
      <c r="E5" s="276" t="s">
        <v>113</v>
      </c>
      <c r="F5" s="276" t="s">
        <v>113</v>
      </c>
      <c r="G5" s="276" t="s">
        <v>113</v>
      </c>
      <c r="H5" s="99" t="s">
        <v>113</v>
      </c>
      <c r="I5" s="277" t="s">
        <v>113</v>
      </c>
    </row>
    <row r="6" spans="1:9" x14ac:dyDescent="0.2">
      <c r="A6" s="1" t="s">
        <v>218</v>
      </c>
      <c r="B6" s="2">
        <v>0</v>
      </c>
      <c r="C6" s="2">
        <v>0</v>
      </c>
      <c r="D6" s="2">
        <v>2</v>
      </c>
      <c r="E6" s="2">
        <v>5</v>
      </c>
      <c r="F6" s="2">
        <v>3</v>
      </c>
      <c r="G6" s="13">
        <v>4</v>
      </c>
      <c r="H6" s="13">
        <v>2</v>
      </c>
      <c r="I6" s="3">
        <v>3</v>
      </c>
    </row>
    <row r="7" spans="1:9" x14ac:dyDescent="0.2">
      <c r="A7" s="7" t="s">
        <v>94</v>
      </c>
      <c r="B7" s="99" t="s">
        <v>113</v>
      </c>
      <c r="C7" s="99" t="s">
        <v>113</v>
      </c>
      <c r="D7" s="99" t="s">
        <v>113</v>
      </c>
      <c r="E7" s="8">
        <v>10</v>
      </c>
      <c r="F7" s="8">
        <v>3</v>
      </c>
      <c r="G7" s="14">
        <v>4</v>
      </c>
      <c r="H7" s="14">
        <v>2</v>
      </c>
      <c r="I7" s="277" t="s">
        <v>113</v>
      </c>
    </row>
    <row r="8" spans="1:9" x14ac:dyDescent="0.2">
      <c r="A8" s="7" t="s">
        <v>2</v>
      </c>
      <c r="B8" s="99" t="s">
        <v>113</v>
      </c>
      <c r="C8" s="8">
        <v>4</v>
      </c>
      <c r="D8" s="8">
        <v>0</v>
      </c>
      <c r="E8" s="99" t="s">
        <v>113</v>
      </c>
      <c r="F8" s="99" t="s">
        <v>113</v>
      </c>
      <c r="G8" s="99" t="s">
        <v>113</v>
      </c>
      <c r="H8" s="99" t="s">
        <v>113</v>
      </c>
      <c r="I8" s="277" t="s">
        <v>113</v>
      </c>
    </row>
    <row r="9" spans="1:9" x14ac:dyDescent="0.2">
      <c r="A9" s="7" t="s">
        <v>219</v>
      </c>
      <c r="B9" s="99" t="s">
        <v>113</v>
      </c>
      <c r="C9" s="8">
        <v>3</v>
      </c>
      <c r="D9" s="99" t="s">
        <v>113</v>
      </c>
      <c r="E9" s="99" t="s">
        <v>113</v>
      </c>
      <c r="F9" s="99" t="s">
        <v>113</v>
      </c>
      <c r="G9" s="99" t="s">
        <v>113</v>
      </c>
      <c r="H9" s="99" t="s">
        <v>113</v>
      </c>
      <c r="I9" s="278" t="s">
        <v>113</v>
      </c>
    </row>
    <row r="10" spans="1:9" x14ac:dyDescent="0.2">
      <c r="A10" s="7" t="s">
        <v>220</v>
      </c>
      <c r="B10" s="99" t="s">
        <v>113</v>
      </c>
      <c r="C10" s="99" t="s">
        <v>113</v>
      </c>
      <c r="D10" s="99" t="s">
        <v>113</v>
      </c>
      <c r="E10" s="99" t="s">
        <v>113</v>
      </c>
      <c r="F10" s="99" t="s">
        <v>113</v>
      </c>
      <c r="G10" s="14">
        <v>4</v>
      </c>
      <c r="H10" s="574">
        <v>12</v>
      </c>
      <c r="I10" s="569">
        <v>8</v>
      </c>
    </row>
    <row r="11" spans="1:9" x14ac:dyDescent="0.2">
      <c r="A11" s="7" t="s">
        <v>221</v>
      </c>
      <c r="B11" s="8">
        <v>3</v>
      </c>
      <c r="C11" s="8">
        <v>0</v>
      </c>
      <c r="D11" s="8">
        <v>0</v>
      </c>
      <c r="E11" s="572">
        <v>2</v>
      </c>
      <c r="F11" s="574">
        <v>3</v>
      </c>
      <c r="G11" s="574">
        <v>4</v>
      </c>
      <c r="H11" s="576"/>
      <c r="I11" s="570"/>
    </row>
    <row r="12" spans="1:9" x14ac:dyDescent="0.2">
      <c r="A12" s="7" t="s">
        <v>222</v>
      </c>
      <c r="B12" s="99" t="s">
        <v>113</v>
      </c>
      <c r="C12" s="8">
        <v>4</v>
      </c>
      <c r="D12" s="8">
        <v>3</v>
      </c>
      <c r="E12" s="573"/>
      <c r="F12" s="575"/>
      <c r="G12" s="575"/>
      <c r="H12" s="575"/>
      <c r="I12" s="571"/>
    </row>
    <row r="13" spans="1:9" ht="13.5" thickBot="1" x14ac:dyDescent="0.25">
      <c r="A13" s="7" t="s">
        <v>223</v>
      </c>
      <c r="B13" s="8">
        <v>6</v>
      </c>
      <c r="C13" s="8">
        <v>7</v>
      </c>
      <c r="D13" s="8">
        <v>6</v>
      </c>
      <c r="E13" s="8">
        <v>5</v>
      </c>
      <c r="F13" s="8">
        <v>8</v>
      </c>
      <c r="G13" s="279" t="s">
        <v>113</v>
      </c>
      <c r="H13" s="279" t="s">
        <v>113</v>
      </c>
      <c r="I13" s="10">
        <v>7</v>
      </c>
    </row>
    <row r="14" spans="1:9" ht="14.25" thickTop="1" thickBot="1" x14ac:dyDescent="0.25">
      <c r="A14" s="6" t="s">
        <v>5</v>
      </c>
      <c r="B14" s="6">
        <f t="shared" ref="B14:I14" si="0">SUM(B2:B13)</f>
        <v>50</v>
      </c>
      <c r="C14" s="6">
        <f t="shared" si="0"/>
        <v>50</v>
      </c>
      <c r="D14" s="6">
        <f t="shared" si="0"/>
        <v>50</v>
      </c>
      <c r="E14" s="6">
        <f t="shared" si="0"/>
        <v>50</v>
      </c>
      <c r="F14" s="6">
        <f t="shared" si="0"/>
        <v>50</v>
      </c>
      <c r="G14" s="6">
        <f t="shared" si="0"/>
        <v>50</v>
      </c>
      <c r="H14" s="6">
        <f t="shared" si="0"/>
        <v>50</v>
      </c>
      <c r="I14" s="6">
        <f t="shared" si="0"/>
        <v>50</v>
      </c>
    </row>
    <row r="15" spans="1:9" ht="13.5" thickTop="1" x14ac:dyDescent="0.2"/>
    <row r="16" spans="1:9" x14ac:dyDescent="0.2">
      <c r="A16" s="523" t="s">
        <v>224</v>
      </c>
      <c r="B16" s="523"/>
      <c r="C16" s="523"/>
      <c r="D16" s="523"/>
      <c r="E16" s="523"/>
      <c r="F16" s="523"/>
      <c r="G16" s="523"/>
      <c r="H16" s="523"/>
      <c r="I16" s="523"/>
    </row>
    <row r="17" spans="1:16" x14ac:dyDescent="0.2">
      <c r="A17" t="s">
        <v>225</v>
      </c>
    </row>
    <row r="19" spans="1:16" x14ac:dyDescent="0.2">
      <c r="A19" s="523" t="s">
        <v>226</v>
      </c>
      <c r="B19" s="523"/>
      <c r="C19" s="523"/>
      <c r="D19" s="523"/>
      <c r="E19" s="523"/>
      <c r="F19" s="523"/>
      <c r="G19" s="523"/>
      <c r="H19" s="523"/>
      <c r="I19" s="523"/>
    </row>
    <row r="21" spans="1:16" x14ac:dyDescent="0.2">
      <c r="A21" s="523" t="s">
        <v>227</v>
      </c>
      <c r="B21" s="523"/>
      <c r="C21" s="523"/>
      <c r="D21" s="523"/>
      <c r="E21" s="523"/>
      <c r="F21" s="523"/>
      <c r="G21" s="523"/>
      <c r="H21" s="523"/>
      <c r="I21" s="523"/>
    </row>
    <row r="23" spans="1:16" x14ac:dyDescent="0.2">
      <c r="A23" s="523" t="s">
        <v>95</v>
      </c>
      <c r="B23" s="523"/>
      <c r="C23" s="523"/>
      <c r="D23" s="523"/>
      <c r="E23" s="523"/>
      <c r="F23" s="523"/>
      <c r="G23" s="523"/>
      <c r="H23" s="523"/>
      <c r="I23" s="523"/>
    </row>
    <row r="25" spans="1:16" x14ac:dyDescent="0.2">
      <c r="A25" s="523" t="s">
        <v>228</v>
      </c>
      <c r="B25" s="523"/>
      <c r="C25" s="523"/>
      <c r="D25" s="523"/>
      <c r="E25" s="523"/>
      <c r="F25" s="523"/>
      <c r="G25" s="523"/>
      <c r="H25" s="523"/>
      <c r="I25" s="523"/>
      <c r="J25" s="523"/>
      <c r="K25" s="523"/>
      <c r="L25" s="523"/>
      <c r="M25" s="523"/>
      <c r="N25" s="523"/>
      <c r="O25" s="523"/>
      <c r="P25" s="523"/>
    </row>
    <row r="27" spans="1:16" x14ac:dyDescent="0.2">
      <c r="A27" s="523" t="s">
        <v>229</v>
      </c>
      <c r="B27" s="523"/>
      <c r="C27" s="523"/>
      <c r="D27" s="523"/>
      <c r="E27" s="523"/>
      <c r="F27" s="523"/>
      <c r="G27" s="523"/>
      <c r="H27" s="523"/>
      <c r="I27" s="523"/>
    </row>
  </sheetData>
  <mergeCells count="16">
    <mergeCell ref="D2:D3"/>
    <mergeCell ref="E2:E3"/>
    <mergeCell ref="F2:F3"/>
    <mergeCell ref="G2:G3"/>
    <mergeCell ref="H2:H3"/>
    <mergeCell ref="A21:I21"/>
    <mergeCell ref="A23:I23"/>
    <mergeCell ref="A25:P25"/>
    <mergeCell ref="A27:I27"/>
    <mergeCell ref="I10:I12"/>
    <mergeCell ref="E11:E12"/>
    <mergeCell ref="F11:F12"/>
    <mergeCell ref="G11:G12"/>
    <mergeCell ref="A16:I16"/>
    <mergeCell ref="A19:I19"/>
    <mergeCell ref="H10:H12"/>
  </mergeCells>
  <printOptions horizontalCentered="1"/>
  <pageMargins left="0.19685039370078741" right="0.19685039370078741" top="0.6" bottom="0.15748031496062992" header="0" footer="0"/>
  <pageSetup paperSize="9" scale="18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="235" zoomScaleNormal="235" workbookViewId="0">
      <selection activeCell="D8" sqref="D8"/>
    </sheetView>
  </sheetViews>
  <sheetFormatPr baseColWidth="10" defaultRowHeight="12.75" x14ac:dyDescent="0.2"/>
  <cols>
    <col min="1" max="1" width="11" style="30" bestFit="1" customWidth="1"/>
    <col min="2" max="9" width="5" style="30" bestFit="1" customWidth="1"/>
    <col min="10" max="16384" width="11.42578125" style="30"/>
  </cols>
  <sheetData>
    <row r="1" spans="1:9" x14ac:dyDescent="0.2">
      <c r="A1" s="578" t="s">
        <v>107</v>
      </c>
      <c r="B1" s="579"/>
      <c r="C1" s="579"/>
      <c r="D1" s="579"/>
      <c r="E1" s="579"/>
      <c r="F1" s="579"/>
      <c r="G1" s="579"/>
      <c r="H1" s="579"/>
      <c r="I1" s="579"/>
    </row>
    <row r="2" spans="1:9" ht="13.5" thickBot="1" x14ac:dyDescent="0.25"/>
    <row r="3" spans="1:9" ht="14.25" thickTop="1" thickBot="1" x14ac:dyDescent="0.25">
      <c r="A3" s="31" t="s">
        <v>46</v>
      </c>
      <c r="B3" s="31">
        <v>1983</v>
      </c>
      <c r="C3" s="31">
        <v>1987</v>
      </c>
      <c r="D3" s="31">
        <v>1991</v>
      </c>
      <c r="E3" s="31">
        <v>1995</v>
      </c>
      <c r="F3" s="31">
        <v>1999</v>
      </c>
      <c r="G3" s="31">
        <v>2003</v>
      </c>
      <c r="H3" s="31">
        <v>2007</v>
      </c>
      <c r="I3" s="31">
        <v>2011</v>
      </c>
    </row>
    <row r="4" spans="1:9" ht="13.5" thickTop="1" x14ac:dyDescent="0.2">
      <c r="A4" s="32" t="s">
        <v>3</v>
      </c>
      <c r="B4" s="33">
        <v>18</v>
      </c>
      <c r="C4" s="34">
        <v>14</v>
      </c>
      <c r="D4" s="34">
        <v>16</v>
      </c>
      <c r="E4" s="34">
        <v>12</v>
      </c>
      <c r="F4" s="34">
        <v>13</v>
      </c>
      <c r="G4" s="35">
        <v>14</v>
      </c>
      <c r="H4" s="35">
        <v>14</v>
      </c>
      <c r="I4" s="36">
        <v>11</v>
      </c>
    </row>
    <row r="5" spans="1:9" x14ac:dyDescent="0.2">
      <c r="A5" s="37" t="s">
        <v>9</v>
      </c>
      <c r="B5" s="38">
        <v>15</v>
      </c>
      <c r="C5" s="39">
        <v>13</v>
      </c>
      <c r="D5" s="39">
        <v>15</v>
      </c>
      <c r="E5" s="39">
        <v>17</v>
      </c>
      <c r="F5" s="39">
        <v>18</v>
      </c>
      <c r="G5" s="40">
        <v>17</v>
      </c>
      <c r="H5" s="40">
        <v>17</v>
      </c>
      <c r="I5" s="41">
        <v>20</v>
      </c>
    </row>
    <row r="6" spans="1:9" x14ac:dyDescent="0.2">
      <c r="A6" s="37" t="s">
        <v>108</v>
      </c>
      <c r="B6" s="38">
        <v>2</v>
      </c>
      <c r="C6" s="39">
        <v>2</v>
      </c>
      <c r="D6" s="39">
        <v>2</v>
      </c>
      <c r="E6" s="39">
        <v>2</v>
      </c>
      <c r="F6" s="39">
        <v>2</v>
      </c>
      <c r="G6" s="40">
        <v>2</v>
      </c>
      <c r="H6" s="40">
        <v>2</v>
      </c>
      <c r="I6" s="41">
        <v>2</v>
      </c>
    </row>
    <row r="7" spans="1:9" x14ac:dyDescent="0.2">
      <c r="A7" s="42" t="s">
        <v>2</v>
      </c>
      <c r="B7" s="43" t="s">
        <v>99</v>
      </c>
      <c r="C7" s="44">
        <v>4</v>
      </c>
      <c r="D7" s="44"/>
      <c r="E7" s="44"/>
      <c r="F7" s="44"/>
      <c r="G7" s="45"/>
      <c r="H7" s="45"/>
      <c r="I7" s="46"/>
    </row>
    <row r="8" spans="1:9" ht="13.5" thickBot="1" x14ac:dyDescent="0.25">
      <c r="A8" s="47" t="s">
        <v>4</v>
      </c>
      <c r="B8" s="43" t="s">
        <v>99</v>
      </c>
      <c r="C8" s="44"/>
      <c r="D8" s="44"/>
      <c r="E8" s="44">
        <v>2</v>
      </c>
      <c r="F8" s="44"/>
      <c r="G8" s="45"/>
      <c r="H8" s="45"/>
      <c r="I8" s="46"/>
    </row>
    <row r="9" spans="1:9" ht="14.25" thickTop="1" thickBot="1" x14ac:dyDescent="0.25">
      <c r="A9" s="31" t="s">
        <v>5</v>
      </c>
      <c r="B9" s="31">
        <f t="shared" ref="B9:I9" si="0">SUM(B4:B8)</f>
        <v>35</v>
      </c>
      <c r="C9" s="31">
        <f t="shared" si="0"/>
        <v>33</v>
      </c>
      <c r="D9" s="31">
        <f t="shared" si="0"/>
        <v>33</v>
      </c>
      <c r="E9" s="31">
        <f t="shared" si="0"/>
        <v>33</v>
      </c>
      <c r="F9" s="31">
        <f t="shared" si="0"/>
        <v>33</v>
      </c>
      <c r="G9" s="31">
        <f t="shared" si="0"/>
        <v>33</v>
      </c>
      <c r="H9" s="31">
        <f t="shared" si="0"/>
        <v>33</v>
      </c>
      <c r="I9" s="31">
        <f t="shared" si="0"/>
        <v>33</v>
      </c>
    </row>
    <row r="10" spans="1:9" ht="8.25" customHeight="1" thickTop="1" x14ac:dyDescent="0.2"/>
    <row r="11" spans="1:9" x14ac:dyDescent="0.2">
      <c r="A11" s="501" t="s">
        <v>83</v>
      </c>
      <c r="B11" s="501"/>
      <c r="C11" s="501"/>
      <c r="D11" s="501"/>
      <c r="E11" s="501"/>
      <c r="F11" s="501"/>
      <c r="G11" s="501"/>
      <c r="H11" s="501"/>
    </row>
    <row r="12" spans="1:9" ht="7.5" customHeight="1" x14ac:dyDescent="0.2"/>
    <row r="13" spans="1:9" x14ac:dyDescent="0.2">
      <c r="A13" s="501" t="s">
        <v>84</v>
      </c>
      <c r="B13" s="501"/>
      <c r="C13" s="501"/>
      <c r="D13" s="501"/>
      <c r="E13" s="501"/>
      <c r="F13" s="501"/>
      <c r="G13" s="501"/>
      <c r="H13" s="501"/>
    </row>
  </sheetData>
  <mergeCells count="3">
    <mergeCell ref="A1:I1"/>
    <mergeCell ref="A11:H11"/>
    <mergeCell ref="A13:H13"/>
  </mergeCells>
  <pageMargins left="0.42" right="0.31" top="0.17" bottom="1" header="0" footer="0"/>
  <pageSetup paperSize="9" scale="27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zoomScale="138" workbookViewId="0">
      <selection activeCell="E6" sqref="E6"/>
    </sheetView>
  </sheetViews>
  <sheetFormatPr baseColWidth="10" defaultRowHeight="12.75" x14ac:dyDescent="0.2"/>
  <cols>
    <col min="1" max="1" width="15.28515625" style="30" bestFit="1" customWidth="1"/>
    <col min="2" max="2" width="8" style="30" bestFit="1" customWidth="1"/>
    <col min="3" max="3" width="5.85546875" style="30" bestFit="1" customWidth="1"/>
    <col min="4" max="4" width="8" style="30" bestFit="1" customWidth="1"/>
    <col min="5" max="5" width="5.85546875" style="30" bestFit="1" customWidth="1"/>
    <col min="6" max="6" width="8" style="30" bestFit="1" customWidth="1"/>
    <col min="7" max="7" width="5.85546875" style="30" bestFit="1" customWidth="1"/>
    <col min="8" max="8" width="8" style="30" bestFit="1" customWidth="1"/>
    <col min="9" max="9" width="5.85546875" style="30" bestFit="1" customWidth="1"/>
    <col min="10" max="10" width="8" style="30" bestFit="1" customWidth="1"/>
    <col min="11" max="11" width="5.85546875" style="30" bestFit="1" customWidth="1"/>
    <col min="12" max="12" width="8" style="30" bestFit="1" customWidth="1"/>
    <col min="13" max="13" width="5.85546875" style="30" bestFit="1" customWidth="1"/>
    <col min="14" max="14" width="8" style="30" bestFit="1" customWidth="1"/>
    <col min="15" max="15" width="5.85546875" style="30" bestFit="1" customWidth="1"/>
    <col min="16" max="16" width="8" style="30" bestFit="1" customWidth="1"/>
    <col min="17" max="17" width="5.85546875" style="30" bestFit="1" customWidth="1"/>
    <col min="18" max="16384" width="11.42578125" style="30"/>
  </cols>
  <sheetData>
    <row r="1" spans="1:17" ht="20.25" x14ac:dyDescent="0.3">
      <c r="A1" s="552" t="s">
        <v>117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</row>
    <row r="2" spans="1:17" ht="17.25" customHeight="1" thickBot="1" x14ac:dyDescent="0.25"/>
    <row r="3" spans="1:17" ht="14.25" thickTop="1" thickBot="1" x14ac:dyDescent="0.25">
      <c r="A3" s="31" t="s">
        <v>116</v>
      </c>
      <c r="B3" s="580">
        <v>1983</v>
      </c>
      <c r="C3" s="580"/>
      <c r="D3" s="580">
        <v>1987</v>
      </c>
      <c r="E3" s="580"/>
      <c r="F3" s="580">
        <v>1991</v>
      </c>
      <c r="G3" s="580"/>
      <c r="H3" s="580">
        <v>1995</v>
      </c>
      <c r="I3" s="580"/>
      <c r="J3" s="580">
        <v>1999</v>
      </c>
      <c r="K3" s="580"/>
      <c r="L3" s="580">
        <v>2003</v>
      </c>
      <c r="M3" s="580"/>
      <c r="N3" s="580">
        <v>2007</v>
      </c>
      <c r="O3" s="580"/>
      <c r="P3" s="580">
        <v>2011</v>
      </c>
      <c r="Q3" s="580"/>
    </row>
    <row r="4" spans="1:17" ht="14.25" thickTop="1" thickBot="1" x14ac:dyDescent="0.25">
      <c r="A4" s="58" t="s">
        <v>0</v>
      </c>
      <c r="B4" s="76" t="s">
        <v>115</v>
      </c>
      <c r="C4" s="76" t="s">
        <v>7</v>
      </c>
      <c r="D4" s="77" t="s">
        <v>115</v>
      </c>
      <c r="E4" s="76" t="s">
        <v>7</v>
      </c>
      <c r="F4" s="76" t="s">
        <v>115</v>
      </c>
      <c r="G4" s="76" t="s">
        <v>7</v>
      </c>
      <c r="H4" s="76" t="s">
        <v>115</v>
      </c>
      <c r="I4" s="76" t="s">
        <v>7</v>
      </c>
      <c r="J4" s="76" t="s">
        <v>115</v>
      </c>
      <c r="K4" s="76" t="s">
        <v>7</v>
      </c>
      <c r="L4" s="76" t="s">
        <v>115</v>
      </c>
      <c r="M4" s="76" t="s">
        <v>7</v>
      </c>
      <c r="N4" s="76" t="s">
        <v>115</v>
      </c>
      <c r="O4" s="76" t="s">
        <v>7</v>
      </c>
      <c r="P4" s="76" t="s">
        <v>115</v>
      </c>
      <c r="Q4" s="76" t="s">
        <v>7</v>
      </c>
    </row>
    <row r="5" spans="1:17" ht="13.5" thickTop="1" x14ac:dyDescent="0.2">
      <c r="A5" s="75" t="s">
        <v>3</v>
      </c>
      <c r="B5" s="74">
        <v>63848</v>
      </c>
      <c r="C5" s="63">
        <f>B5/$B$12*100</f>
        <v>47.55230172266122</v>
      </c>
      <c r="D5" s="74">
        <v>57178</v>
      </c>
      <c r="E5" s="63">
        <f t="shared" ref="E5:E11" si="0">D5/$D$12*100</f>
        <v>40.32071533340855</v>
      </c>
      <c r="F5" s="74">
        <v>60843</v>
      </c>
      <c r="G5" s="63">
        <f>F5/$F$12*100</f>
        <v>43.083840815748474</v>
      </c>
      <c r="H5" s="74">
        <v>56535</v>
      </c>
      <c r="I5" s="63">
        <f>H5/$H$12*100</f>
        <v>34.813049582502032</v>
      </c>
      <c r="J5" s="74">
        <v>55144</v>
      </c>
      <c r="K5" s="63">
        <f>J5/$J$12*100</f>
        <v>36.229132311492748</v>
      </c>
      <c r="L5" s="74">
        <v>66410</v>
      </c>
      <c r="M5" s="63">
        <f>L5/$L$12*100</f>
        <v>38.917962271669765</v>
      </c>
      <c r="N5" s="74">
        <v>69858</v>
      </c>
      <c r="O5" s="63">
        <f>N5/$N$12*100</f>
        <v>41.116885715799199</v>
      </c>
      <c r="P5" s="73">
        <v>50169</v>
      </c>
      <c r="Q5" s="63">
        <f>P5/$P$12*100</f>
        <v>31.176554664147798</v>
      </c>
    </row>
    <row r="6" spans="1:17" x14ac:dyDescent="0.2">
      <c r="A6" s="69" t="s">
        <v>18</v>
      </c>
      <c r="B6" s="581">
        <v>54121</v>
      </c>
      <c r="C6" s="583">
        <f>B6/$B$12*100</f>
        <v>40.307889386232112</v>
      </c>
      <c r="D6" s="60">
        <v>50179</v>
      </c>
      <c r="E6" s="63">
        <f t="shared" si="0"/>
        <v>35.385168678776942</v>
      </c>
      <c r="F6" s="60">
        <v>59876</v>
      </c>
      <c r="G6" s="63">
        <f>F6/$F$12*100</f>
        <v>42.399093612802716</v>
      </c>
      <c r="H6" s="60">
        <v>81703</v>
      </c>
      <c r="I6" s="63">
        <f>H6/$H$12*100</f>
        <v>50.31096825044952</v>
      </c>
      <c r="J6" s="60">
        <v>80089</v>
      </c>
      <c r="K6" s="63">
        <f>J6/$J$12*100</f>
        <v>52.617782128520652</v>
      </c>
      <c r="L6" s="60">
        <v>84533</v>
      </c>
      <c r="M6" s="63">
        <f>L6/$L$12*100</f>
        <v>49.538504814200572</v>
      </c>
      <c r="N6" s="60">
        <v>84382</v>
      </c>
      <c r="O6" s="63">
        <f>N6/$N$12*100</f>
        <v>49.665393376142575</v>
      </c>
      <c r="P6" s="59">
        <v>85975</v>
      </c>
      <c r="Q6" s="63">
        <f>P6/$P$12*100</f>
        <v>53.427500792324089</v>
      </c>
    </row>
    <row r="7" spans="1:17" x14ac:dyDescent="0.2">
      <c r="A7" s="69" t="s">
        <v>66</v>
      </c>
      <c r="B7" s="582"/>
      <c r="C7" s="584"/>
      <c r="D7" s="72">
        <v>4721</v>
      </c>
      <c r="E7" s="71">
        <f t="shared" si="0"/>
        <v>3.3291492722554441</v>
      </c>
      <c r="F7" s="70" t="s">
        <v>99</v>
      </c>
      <c r="G7" s="65" t="s">
        <v>113</v>
      </c>
      <c r="H7" s="70" t="s">
        <v>99</v>
      </c>
      <c r="I7" s="65" t="s">
        <v>113</v>
      </c>
      <c r="J7" s="70" t="s">
        <v>99</v>
      </c>
      <c r="K7" s="65" t="s">
        <v>113</v>
      </c>
      <c r="L7" s="70" t="s">
        <v>99</v>
      </c>
      <c r="M7" s="65" t="s">
        <v>113</v>
      </c>
      <c r="N7" s="70" t="s">
        <v>99</v>
      </c>
      <c r="O7" s="65" t="s">
        <v>113</v>
      </c>
      <c r="P7" s="66" t="s">
        <v>99</v>
      </c>
      <c r="Q7" s="65" t="s">
        <v>113</v>
      </c>
    </row>
    <row r="8" spans="1:17" x14ac:dyDescent="0.2">
      <c r="A8" s="69" t="s">
        <v>114</v>
      </c>
      <c r="B8" s="60">
        <v>10102</v>
      </c>
      <c r="C8" s="63">
        <f>B8/$B$12*100</f>
        <v>7.5237024182797221</v>
      </c>
      <c r="D8" s="60">
        <v>9212</v>
      </c>
      <c r="E8" s="63">
        <f t="shared" si="0"/>
        <v>6.4961074128398968</v>
      </c>
      <c r="F8" s="60">
        <v>7731</v>
      </c>
      <c r="G8" s="63">
        <f>F8/$F$12*100</f>
        <v>5.4744370485766884</v>
      </c>
      <c r="H8" s="60">
        <v>11069</v>
      </c>
      <c r="I8" s="63">
        <f>H8/$H$12*100</f>
        <v>6.8160545826251875</v>
      </c>
      <c r="J8" s="60">
        <v>9000</v>
      </c>
      <c r="K8" s="63">
        <f>J8/$J$12*100</f>
        <v>5.9129223633293693</v>
      </c>
      <c r="L8" s="60">
        <v>11842</v>
      </c>
      <c r="M8" s="63">
        <f>L8/$L$12*100</f>
        <v>6.9397155431578579</v>
      </c>
      <c r="N8" s="60">
        <v>10369</v>
      </c>
      <c r="O8" s="63">
        <f>N8/$N$12*100</f>
        <v>6.1029658448155102</v>
      </c>
      <c r="P8" s="59">
        <v>8983</v>
      </c>
      <c r="Q8" s="63">
        <f>P8/$P$12*100</f>
        <v>5.5823115977603637</v>
      </c>
    </row>
    <row r="9" spans="1:17" x14ac:dyDescent="0.2">
      <c r="A9" s="64" t="s">
        <v>2</v>
      </c>
      <c r="B9" s="54">
        <v>3264</v>
      </c>
      <c r="C9" s="63">
        <f>B9/$B$12*100</f>
        <v>2.4309408724277382</v>
      </c>
      <c r="D9" s="54">
        <v>15640</v>
      </c>
      <c r="E9" s="63">
        <f t="shared" si="0"/>
        <v>11.028996953627439</v>
      </c>
      <c r="F9" s="54">
        <v>6271</v>
      </c>
      <c r="G9" s="63">
        <f>F9/$F$12*100</f>
        <v>4.4405891516782328</v>
      </c>
      <c r="H9" s="68" t="s">
        <v>99</v>
      </c>
      <c r="I9" s="67" t="s">
        <v>113</v>
      </c>
      <c r="J9" s="68" t="s">
        <v>99</v>
      </c>
      <c r="K9" s="67" t="s">
        <v>113</v>
      </c>
      <c r="L9" s="68" t="s">
        <v>99</v>
      </c>
      <c r="M9" s="67" t="s">
        <v>113</v>
      </c>
      <c r="N9" s="68" t="s">
        <v>99</v>
      </c>
      <c r="O9" s="67" t="s">
        <v>113</v>
      </c>
      <c r="P9" s="66" t="s">
        <v>99</v>
      </c>
      <c r="Q9" s="65" t="s">
        <v>113</v>
      </c>
    </row>
    <row r="10" spans="1:17" x14ac:dyDescent="0.2">
      <c r="A10" s="64" t="s">
        <v>112</v>
      </c>
      <c r="B10" s="54">
        <v>2934</v>
      </c>
      <c r="C10" s="63">
        <f>B10/$B$12*100</f>
        <v>2.1851656003991988</v>
      </c>
      <c r="D10" s="54">
        <v>3478</v>
      </c>
      <c r="E10" s="63">
        <f t="shared" si="0"/>
        <v>2.4526119823987362</v>
      </c>
      <c r="F10" s="54">
        <v>6499</v>
      </c>
      <c r="G10" s="63">
        <f>F10/$F$12*100</f>
        <v>4.6020393711938823</v>
      </c>
      <c r="H10" s="54">
        <v>11921</v>
      </c>
      <c r="I10" s="63">
        <f>H10/$H$12*100</f>
        <v>7.3406980467499201</v>
      </c>
      <c r="J10" s="54">
        <v>6097</v>
      </c>
      <c r="K10" s="63">
        <f>J10/$J$12*100</f>
        <v>4.0056764054687966</v>
      </c>
      <c r="L10" s="54">
        <v>4729</v>
      </c>
      <c r="M10" s="63">
        <f>L10/$L$12*100</f>
        <v>2.7713152173276057</v>
      </c>
      <c r="N10" s="54">
        <v>5292</v>
      </c>
      <c r="O10" s="63">
        <f>N10/$N$12*100</f>
        <v>3.1147550632427121</v>
      </c>
      <c r="P10" s="53">
        <v>6114</v>
      </c>
      <c r="Q10" s="63">
        <f>P10/$P$12*100</f>
        <v>3.7994270409336375</v>
      </c>
    </row>
    <row r="11" spans="1:17" ht="13.5" thickBot="1" x14ac:dyDescent="0.25">
      <c r="A11" s="64" t="s">
        <v>10</v>
      </c>
      <c r="B11" s="54">
        <f>B12-SUM(B5:B10)</f>
        <v>0</v>
      </c>
      <c r="C11" s="63">
        <f>B11/$B$12*100</f>
        <v>0</v>
      </c>
      <c r="D11" s="54">
        <f>D12-SUM(D5:D10)</f>
        <v>1400</v>
      </c>
      <c r="E11" s="63">
        <f t="shared" si="0"/>
        <v>0.98725036669299326</v>
      </c>
      <c r="F11" s="54">
        <f>F12-SUM(F5:F10)</f>
        <v>0</v>
      </c>
      <c r="G11" s="63">
        <f>F11/$F$12*100</f>
        <v>0</v>
      </c>
      <c r="H11" s="54">
        <f>H12-SUM(H5:H10)</f>
        <v>1168</v>
      </c>
      <c r="I11" s="63">
        <f>H11/$H$12*100</f>
        <v>0.71922953767334175</v>
      </c>
      <c r="J11" s="54">
        <f>J12-SUM(J5:J10)</f>
        <v>1879</v>
      </c>
      <c r="K11" s="63">
        <f>J11/$J$12*100</f>
        <v>1.2344867911884316</v>
      </c>
      <c r="L11" s="54">
        <f>L12-SUM(L5:L10)</f>
        <v>3127</v>
      </c>
      <c r="M11" s="63">
        <f>L11/$L$12*100</f>
        <v>1.8325021536442003</v>
      </c>
      <c r="N11" s="54">
        <f>N12-SUM(N5:N10)</f>
        <v>0</v>
      </c>
      <c r="O11" s="63">
        <f>N11/$N$12*100</f>
        <v>0</v>
      </c>
      <c r="P11" s="53">
        <f>P12-SUM(P5:P10)</f>
        <v>9678</v>
      </c>
      <c r="Q11" s="63">
        <f>P11/$P$12*100</f>
        <v>6.0142059048341094</v>
      </c>
    </row>
    <row r="12" spans="1:17" ht="14.25" thickTop="1" thickBot="1" x14ac:dyDescent="0.25">
      <c r="A12" s="58" t="s">
        <v>5</v>
      </c>
      <c r="B12" s="50">
        <f>B14-B13</f>
        <v>134269</v>
      </c>
      <c r="C12" s="49">
        <f>SUM(C5:C11)</f>
        <v>100</v>
      </c>
      <c r="D12" s="50">
        <v>141808</v>
      </c>
      <c r="E12" s="49">
        <f>SUM(E5:E11)</f>
        <v>100</v>
      </c>
      <c r="F12" s="50">
        <f>F14-F13</f>
        <v>141220</v>
      </c>
      <c r="G12" s="49">
        <f>SUM(G5:G11)</f>
        <v>100</v>
      </c>
      <c r="H12" s="50">
        <f>H14-H13</f>
        <v>162396</v>
      </c>
      <c r="I12" s="49">
        <f>SUM(I5:I11)</f>
        <v>100</v>
      </c>
      <c r="J12" s="50">
        <f>J14-J13</f>
        <v>152209</v>
      </c>
      <c r="K12" s="49">
        <f>SUM(K5:K11)</f>
        <v>99.999999999999986</v>
      </c>
      <c r="L12" s="50">
        <f>L14-L13</f>
        <v>170641</v>
      </c>
      <c r="M12" s="49">
        <f>SUM(M5:M11)</f>
        <v>100.00000000000001</v>
      </c>
      <c r="N12" s="50">
        <f>N14-N13</f>
        <v>169901</v>
      </c>
      <c r="O12" s="49">
        <f>SUM(O5:O11)</f>
        <v>100</v>
      </c>
      <c r="P12" s="57">
        <f>P14-P13</f>
        <v>160919</v>
      </c>
      <c r="Q12" s="49">
        <f>SUM(Q5:Q11)</f>
        <v>100</v>
      </c>
    </row>
    <row r="13" spans="1:17" ht="14.25" thickTop="1" thickBot="1" x14ac:dyDescent="0.25">
      <c r="A13" s="62" t="s">
        <v>12</v>
      </c>
      <c r="B13" s="61">
        <v>1090</v>
      </c>
      <c r="C13" s="52">
        <f>B13/B14*100</f>
        <v>0.80526599635044582</v>
      </c>
      <c r="D13" s="61">
        <v>2452</v>
      </c>
      <c r="E13" s="52">
        <f>D13/D14*100</f>
        <v>1.6997088590045752</v>
      </c>
      <c r="F13" s="61">
        <v>2373</v>
      </c>
      <c r="G13" s="52">
        <f>F13/F14*100</f>
        <v>1.6525875216758479</v>
      </c>
      <c r="H13" s="61">
        <v>2856</v>
      </c>
      <c r="I13" s="52">
        <f>H13/H14*100</f>
        <v>1.728269551957011</v>
      </c>
      <c r="J13" s="61">
        <v>3463</v>
      </c>
      <c r="K13" s="52">
        <f>J13/J14*100</f>
        <v>2.224549051852613</v>
      </c>
      <c r="L13" s="61">
        <v>3308</v>
      </c>
      <c r="M13" s="52">
        <f>L13/L14*100</f>
        <v>1.9017068221145277</v>
      </c>
      <c r="N13" s="61">
        <v>2977</v>
      </c>
      <c r="O13" s="52">
        <f>N13/N14*100</f>
        <v>1.7220236235958304</v>
      </c>
      <c r="P13" s="59">
        <v>4496</v>
      </c>
      <c r="Q13" s="52">
        <f>P13/P14*100</f>
        <v>2.7180122721639512</v>
      </c>
    </row>
    <row r="14" spans="1:17" ht="14.25" thickTop="1" thickBot="1" x14ac:dyDescent="0.25">
      <c r="A14" s="58" t="s">
        <v>105</v>
      </c>
      <c r="B14" s="50">
        <v>135359</v>
      </c>
      <c r="C14" s="49"/>
      <c r="D14" s="50">
        <f>SUM(D12:D13)</f>
        <v>144260</v>
      </c>
      <c r="E14" s="49"/>
      <c r="F14" s="50">
        <v>143593</v>
      </c>
      <c r="G14" s="49"/>
      <c r="H14" s="50">
        <f>H16-H15</f>
        <v>165252</v>
      </c>
      <c r="I14" s="49"/>
      <c r="J14" s="50">
        <f>J16-J15</f>
        <v>155672</v>
      </c>
      <c r="K14" s="49"/>
      <c r="L14" s="50">
        <f>L16-L15</f>
        <v>173949</v>
      </c>
      <c r="M14" s="49"/>
      <c r="N14" s="50">
        <f>N16-N15</f>
        <v>172878</v>
      </c>
      <c r="O14" s="49"/>
      <c r="P14" s="57">
        <f>P16-P15</f>
        <v>165415</v>
      </c>
      <c r="Q14" s="56"/>
    </row>
    <row r="15" spans="1:17" ht="14.25" thickTop="1" thickBot="1" x14ac:dyDescent="0.25">
      <c r="A15" s="55" t="s">
        <v>13</v>
      </c>
      <c r="B15" s="60">
        <v>1605</v>
      </c>
      <c r="C15" s="52">
        <f>B15/B16*100</f>
        <v>1.1718407756782805</v>
      </c>
      <c r="D15" s="60">
        <v>1998</v>
      </c>
      <c r="E15" s="52">
        <f>D15/D16*100</f>
        <v>1.366079120458368</v>
      </c>
      <c r="F15" s="60">
        <v>1136</v>
      </c>
      <c r="G15" s="52">
        <f>F15/F16*100</f>
        <v>0.78491525540838392</v>
      </c>
      <c r="H15" s="60">
        <v>1170</v>
      </c>
      <c r="I15" s="52">
        <f>H15/H16*100</f>
        <v>0.7030320510509428</v>
      </c>
      <c r="J15" s="60">
        <v>1454</v>
      </c>
      <c r="K15" s="52">
        <f>J15/J16*100</f>
        <v>0.92537199445031382</v>
      </c>
      <c r="L15" s="60">
        <v>1452</v>
      </c>
      <c r="M15" s="52">
        <f>L15/L16*100</f>
        <v>0.82781740126909209</v>
      </c>
      <c r="N15" s="60">
        <v>1379</v>
      </c>
      <c r="O15" s="52">
        <f>N15/N16*100</f>
        <v>0.79135988798154455</v>
      </c>
      <c r="P15" s="59">
        <v>3411</v>
      </c>
      <c r="Q15" s="52">
        <f>P15/P16*100</f>
        <v>2.0204233945008467</v>
      </c>
    </row>
    <row r="16" spans="1:17" ht="14.25" thickTop="1" thickBot="1" x14ac:dyDescent="0.25">
      <c r="A16" s="58" t="s">
        <v>14</v>
      </c>
      <c r="B16" s="50">
        <f>SUM(B14:B15)</f>
        <v>136964</v>
      </c>
      <c r="C16" s="49"/>
      <c r="D16" s="50">
        <f>SUM(D14:D15)</f>
        <v>146258</v>
      </c>
      <c r="E16" s="49"/>
      <c r="F16" s="50">
        <f>SUM(F14:F15)</f>
        <v>144729</v>
      </c>
      <c r="G16" s="49"/>
      <c r="H16" s="50">
        <v>166422</v>
      </c>
      <c r="I16" s="49"/>
      <c r="J16" s="50">
        <v>157126</v>
      </c>
      <c r="K16" s="49"/>
      <c r="L16" s="50">
        <v>175401</v>
      </c>
      <c r="M16" s="49"/>
      <c r="N16" s="50">
        <v>174257</v>
      </c>
      <c r="O16" s="49"/>
      <c r="P16" s="57">
        <v>168826</v>
      </c>
      <c r="Q16" s="56"/>
    </row>
    <row r="17" spans="1:17" ht="14.25" thickTop="1" thickBot="1" x14ac:dyDescent="0.25">
      <c r="A17" s="55" t="s">
        <v>111</v>
      </c>
      <c r="B17" s="54">
        <f>B18-B16</f>
        <v>58030</v>
      </c>
      <c r="C17" s="52">
        <f>B17/B18*100</f>
        <v>29.759890047898907</v>
      </c>
      <c r="D17" s="54">
        <v>55795</v>
      </c>
      <c r="E17" s="52">
        <f>D17/D18*100</f>
        <v>27.614041860303978</v>
      </c>
      <c r="F17" s="54">
        <v>65351</v>
      </c>
      <c r="G17" s="52">
        <f>F17/F18*100</f>
        <v>31.107673267326735</v>
      </c>
      <c r="H17" s="54">
        <f>H18-H16</f>
        <v>52097</v>
      </c>
      <c r="I17" s="52">
        <f>H17/H18*100</f>
        <v>23.840947469098797</v>
      </c>
      <c r="J17" s="54">
        <f>J18-J16</f>
        <v>72307</v>
      </c>
      <c r="K17" s="52">
        <f>J17/J18*100</f>
        <v>31.515518691731355</v>
      </c>
      <c r="L17" s="54">
        <f>L18-L16</f>
        <v>58152</v>
      </c>
      <c r="M17" s="52">
        <f>L17/L18*100</f>
        <v>24.898845229990624</v>
      </c>
      <c r="N17" s="54">
        <f>N18-N16</f>
        <v>63488</v>
      </c>
      <c r="O17" s="52">
        <f>N17/N18*100</f>
        <v>26.704241939893585</v>
      </c>
      <c r="P17" s="53">
        <f>P18-P16</f>
        <v>73181</v>
      </c>
      <c r="Q17" s="52">
        <f>P17/P18*100</f>
        <v>30.23920795679464</v>
      </c>
    </row>
    <row r="18" spans="1:17" ht="14.25" thickTop="1" thickBot="1" x14ac:dyDescent="0.25">
      <c r="A18" s="51" t="s">
        <v>11</v>
      </c>
      <c r="B18" s="50">
        <v>194994</v>
      </c>
      <c r="C18" s="49"/>
      <c r="D18" s="50">
        <f>SUM(D16:D17)</f>
        <v>202053</v>
      </c>
      <c r="E18" s="49"/>
      <c r="F18" s="50">
        <f>SUM(F16:F17)</f>
        <v>210080</v>
      </c>
      <c r="G18" s="49"/>
      <c r="H18" s="50">
        <v>218519</v>
      </c>
      <c r="I18" s="49"/>
      <c r="J18" s="50">
        <v>229433</v>
      </c>
      <c r="K18" s="49"/>
      <c r="L18" s="50">
        <v>233553</v>
      </c>
      <c r="M18" s="49"/>
      <c r="N18" s="50">
        <v>237745</v>
      </c>
      <c r="O18" s="49"/>
      <c r="P18" s="49">
        <v>242007</v>
      </c>
      <c r="Q18" s="48"/>
    </row>
    <row r="19" spans="1:17" ht="11.25" customHeight="1" thickTop="1" x14ac:dyDescent="0.2"/>
    <row r="20" spans="1:17" x14ac:dyDescent="0.2">
      <c r="A20" s="501" t="s">
        <v>83</v>
      </c>
      <c r="B20" s="501"/>
      <c r="C20" s="501"/>
      <c r="D20" s="501"/>
      <c r="E20" s="501"/>
      <c r="F20" s="501"/>
      <c r="G20" s="501"/>
      <c r="H20" s="501"/>
      <c r="I20" s="501"/>
      <c r="J20" s="501"/>
      <c r="K20" s="501"/>
      <c r="L20" s="501"/>
      <c r="M20" s="501"/>
      <c r="N20" s="501"/>
    </row>
    <row r="21" spans="1:17" x14ac:dyDescent="0.2">
      <c r="A21" s="30" t="s">
        <v>110</v>
      </c>
    </row>
    <row r="22" spans="1:17" ht="7.5" customHeight="1" x14ac:dyDescent="0.2"/>
    <row r="23" spans="1:17" x14ac:dyDescent="0.2">
      <c r="A23" s="501" t="s">
        <v>84</v>
      </c>
      <c r="B23" s="501"/>
      <c r="C23" s="501"/>
      <c r="D23" s="501"/>
      <c r="E23" s="501"/>
      <c r="F23" s="501"/>
      <c r="G23" s="501"/>
      <c r="H23" s="501"/>
      <c r="I23" s="501"/>
      <c r="J23" s="501"/>
      <c r="K23" s="501"/>
      <c r="L23" s="501"/>
      <c r="M23" s="501"/>
      <c r="N23" s="501"/>
    </row>
    <row r="24" spans="1:17" ht="7.5" customHeight="1" x14ac:dyDescent="0.2"/>
    <row r="25" spans="1:17" x14ac:dyDescent="0.2">
      <c r="A25" s="30" t="s">
        <v>109</v>
      </c>
    </row>
  </sheetData>
  <mergeCells count="13">
    <mergeCell ref="B3:C3"/>
    <mergeCell ref="A1:Q1"/>
    <mergeCell ref="A20:N20"/>
    <mergeCell ref="A23:N23"/>
    <mergeCell ref="P3:Q3"/>
    <mergeCell ref="N3:O3"/>
    <mergeCell ref="L3:M3"/>
    <mergeCell ref="J3:K3"/>
    <mergeCell ref="H3:I3"/>
    <mergeCell ref="F3:G3"/>
    <mergeCell ref="D3:E3"/>
    <mergeCell ref="B6:B7"/>
    <mergeCell ref="C6:C7"/>
  </mergeCells>
  <printOptions horizontalCentered="1"/>
  <pageMargins left="0.19685039370078741" right="0.19685039370078741" top="0.17" bottom="0.15748031496062992" header="0" footer="0"/>
  <pageSetup paperSize="9" scale="11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zoomScale="160" zoomScaleNormal="160" workbookViewId="0">
      <selection activeCell="D16" sqref="D16"/>
    </sheetView>
  </sheetViews>
  <sheetFormatPr baseColWidth="10" defaultRowHeight="12.75" x14ac:dyDescent="0.2"/>
  <cols>
    <col min="1" max="1" width="10.85546875" style="30" bestFit="1" customWidth="1"/>
    <col min="2" max="10" width="3.140625" style="30" bestFit="1" customWidth="1"/>
    <col min="11" max="11" width="2.28515625" style="30" customWidth="1"/>
    <col min="12" max="12" width="10.7109375" style="30" bestFit="1" customWidth="1"/>
    <col min="13" max="21" width="3.140625" style="30" bestFit="1" customWidth="1"/>
    <col min="22" max="16384" width="11.42578125" style="30"/>
  </cols>
  <sheetData>
    <row r="1" spans="1:21" ht="13.5" thickBot="1" x14ac:dyDescent="0.25">
      <c r="A1" s="301" t="s">
        <v>259</v>
      </c>
      <c r="B1" s="301">
        <v>82</v>
      </c>
      <c r="C1" s="301">
        <v>86</v>
      </c>
      <c r="D1" s="301">
        <v>90</v>
      </c>
      <c r="E1" s="301">
        <v>94</v>
      </c>
      <c r="F1" s="301">
        <v>96</v>
      </c>
      <c r="G1" s="320" t="s">
        <v>248</v>
      </c>
      <c r="H1" s="320" t="s">
        <v>249</v>
      </c>
      <c r="I1" s="320" t="s">
        <v>250</v>
      </c>
      <c r="J1" s="320">
        <v>12</v>
      </c>
      <c r="L1" s="301" t="s">
        <v>260</v>
      </c>
      <c r="M1" s="301">
        <v>82</v>
      </c>
      <c r="N1" s="301">
        <v>86</v>
      </c>
      <c r="O1" s="301">
        <v>90</v>
      </c>
      <c r="P1" s="301">
        <v>94</v>
      </c>
      <c r="Q1" s="301">
        <v>96</v>
      </c>
      <c r="R1" s="320" t="s">
        <v>248</v>
      </c>
      <c r="S1" s="320" t="s">
        <v>249</v>
      </c>
      <c r="T1" s="320" t="s">
        <v>250</v>
      </c>
      <c r="U1" s="320">
        <v>12</v>
      </c>
    </row>
    <row r="2" spans="1:21" x14ac:dyDescent="0.2">
      <c r="A2" s="305" t="s">
        <v>3</v>
      </c>
      <c r="B2" s="306">
        <v>6</v>
      </c>
      <c r="C2" s="307">
        <v>7</v>
      </c>
      <c r="D2" s="307">
        <v>7</v>
      </c>
      <c r="E2" s="307">
        <v>5</v>
      </c>
      <c r="F2" s="307">
        <v>5</v>
      </c>
      <c r="G2" s="307">
        <v>5</v>
      </c>
      <c r="H2" s="307">
        <v>6</v>
      </c>
      <c r="I2" s="307">
        <v>5</v>
      </c>
      <c r="J2" s="308">
        <v>4</v>
      </c>
      <c r="L2" s="305" t="s">
        <v>3</v>
      </c>
      <c r="M2" s="306">
        <v>8</v>
      </c>
      <c r="N2" s="307">
        <v>7</v>
      </c>
      <c r="O2" s="307">
        <v>7</v>
      </c>
      <c r="P2" s="307">
        <v>5</v>
      </c>
      <c r="Q2" s="307">
        <v>7</v>
      </c>
      <c r="R2" s="307">
        <v>6</v>
      </c>
      <c r="S2" s="307">
        <v>7</v>
      </c>
      <c r="T2" s="307">
        <v>6</v>
      </c>
      <c r="U2" s="308">
        <v>6</v>
      </c>
    </row>
    <row r="3" spans="1:21" x14ac:dyDescent="0.2">
      <c r="A3" s="309" t="s">
        <v>9</v>
      </c>
      <c r="B3" s="310">
        <v>2</v>
      </c>
      <c r="C3" s="311">
        <v>3</v>
      </c>
      <c r="D3" s="311">
        <v>3</v>
      </c>
      <c r="E3" s="311">
        <v>5</v>
      </c>
      <c r="F3" s="311">
        <v>5</v>
      </c>
      <c r="G3" s="311">
        <v>6</v>
      </c>
      <c r="H3" s="311">
        <v>5</v>
      </c>
      <c r="I3" s="311">
        <v>7</v>
      </c>
      <c r="J3" s="312">
        <v>7</v>
      </c>
      <c r="L3" s="309" t="s">
        <v>9</v>
      </c>
      <c r="M3" s="310">
        <v>2</v>
      </c>
      <c r="N3" s="311">
        <v>4</v>
      </c>
      <c r="O3" s="311">
        <v>4</v>
      </c>
      <c r="P3" s="311">
        <v>6</v>
      </c>
      <c r="Q3" s="311">
        <v>5</v>
      </c>
      <c r="R3" s="311">
        <v>6</v>
      </c>
      <c r="S3" s="311">
        <v>5</v>
      </c>
      <c r="T3" s="311">
        <v>6</v>
      </c>
      <c r="U3" s="312">
        <v>6</v>
      </c>
    </row>
    <row r="4" spans="1:21" x14ac:dyDescent="0.2">
      <c r="A4" s="309" t="s">
        <v>261</v>
      </c>
      <c r="B4" s="321" t="s">
        <v>113</v>
      </c>
      <c r="C4" s="311">
        <v>1</v>
      </c>
      <c r="D4" s="311">
        <v>1</v>
      </c>
      <c r="E4" s="311">
        <v>1</v>
      </c>
      <c r="F4" s="311">
        <v>1</v>
      </c>
      <c r="G4" s="322" t="s">
        <v>113</v>
      </c>
      <c r="H4" s="322" t="s">
        <v>113</v>
      </c>
      <c r="I4" s="322" t="s">
        <v>113</v>
      </c>
      <c r="J4" s="313">
        <v>1</v>
      </c>
      <c r="L4" s="309" t="s">
        <v>261</v>
      </c>
      <c r="M4" s="321">
        <v>1</v>
      </c>
      <c r="N4" s="311">
        <v>2</v>
      </c>
      <c r="O4" s="311">
        <v>1</v>
      </c>
      <c r="P4" s="311">
        <v>2</v>
      </c>
      <c r="Q4" s="311">
        <v>1</v>
      </c>
      <c r="R4" s="322">
        <v>1</v>
      </c>
      <c r="S4" s="322">
        <v>1</v>
      </c>
      <c r="T4" s="322">
        <v>1</v>
      </c>
      <c r="U4" s="313">
        <v>1</v>
      </c>
    </row>
    <row r="5" spans="1:21" x14ac:dyDescent="0.2">
      <c r="A5" s="309" t="s">
        <v>262</v>
      </c>
      <c r="B5" s="321" t="s">
        <v>113</v>
      </c>
      <c r="C5" s="322" t="s">
        <v>113</v>
      </c>
      <c r="D5" s="322" t="s">
        <v>113</v>
      </c>
      <c r="E5" s="322" t="s">
        <v>113</v>
      </c>
      <c r="F5" s="322" t="s">
        <v>113</v>
      </c>
      <c r="G5" s="322" t="s">
        <v>113</v>
      </c>
      <c r="H5" s="322" t="s">
        <v>113</v>
      </c>
      <c r="I5" s="322" t="s">
        <v>113</v>
      </c>
      <c r="J5" s="313" t="s">
        <v>113</v>
      </c>
      <c r="L5" s="309" t="s">
        <v>262</v>
      </c>
      <c r="M5" s="321" t="s">
        <v>113</v>
      </c>
      <c r="N5" s="322" t="s">
        <v>113</v>
      </c>
      <c r="O5" s="322">
        <v>1</v>
      </c>
      <c r="P5" s="322" t="s">
        <v>113</v>
      </c>
      <c r="Q5" s="322" t="s">
        <v>113</v>
      </c>
      <c r="R5" s="322" t="s">
        <v>113</v>
      </c>
      <c r="S5" s="322" t="s">
        <v>113</v>
      </c>
      <c r="T5" s="322" t="s">
        <v>113</v>
      </c>
      <c r="U5" s="313" t="s">
        <v>113</v>
      </c>
    </row>
    <row r="6" spans="1:21" ht="13.5" thickBot="1" x14ac:dyDescent="0.25">
      <c r="A6" s="314" t="s">
        <v>255</v>
      </c>
      <c r="B6" s="315">
        <v>3</v>
      </c>
      <c r="C6" s="316" t="s">
        <v>113</v>
      </c>
      <c r="D6" s="316" t="s">
        <v>113</v>
      </c>
      <c r="E6" s="316" t="s">
        <v>113</v>
      </c>
      <c r="F6" s="316" t="s">
        <v>113</v>
      </c>
      <c r="G6" s="316" t="s">
        <v>113</v>
      </c>
      <c r="H6" s="316" t="s">
        <v>113</v>
      </c>
      <c r="I6" s="316" t="s">
        <v>113</v>
      </c>
      <c r="J6" s="317" t="s">
        <v>113</v>
      </c>
      <c r="L6" s="314" t="s">
        <v>255</v>
      </c>
      <c r="M6" s="315">
        <v>2</v>
      </c>
      <c r="N6" s="316" t="s">
        <v>113</v>
      </c>
      <c r="O6" s="316" t="s">
        <v>113</v>
      </c>
      <c r="P6" s="316" t="s">
        <v>113</v>
      </c>
      <c r="Q6" s="316" t="s">
        <v>113</v>
      </c>
      <c r="R6" s="316" t="s">
        <v>113</v>
      </c>
      <c r="S6" s="316" t="s">
        <v>113</v>
      </c>
      <c r="T6" s="316" t="s">
        <v>113</v>
      </c>
      <c r="U6" s="317" t="s">
        <v>113</v>
      </c>
    </row>
    <row r="7" spans="1:21" ht="13.5" thickBot="1" x14ac:dyDescent="0.25">
      <c r="A7" s="318" t="s">
        <v>5</v>
      </c>
      <c r="B7" s="301">
        <f>SUM(B2:B6)</f>
        <v>11</v>
      </c>
      <c r="C7" s="301">
        <f t="shared" ref="C7:I7" si="0">SUM(C2:C6)</f>
        <v>11</v>
      </c>
      <c r="D7" s="301">
        <f t="shared" si="0"/>
        <v>11</v>
      </c>
      <c r="E7" s="301">
        <f t="shared" si="0"/>
        <v>11</v>
      </c>
      <c r="F7" s="301">
        <f t="shared" si="0"/>
        <v>11</v>
      </c>
      <c r="G7" s="301">
        <f t="shared" si="0"/>
        <v>11</v>
      </c>
      <c r="H7" s="301">
        <f t="shared" si="0"/>
        <v>11</v>
      </c>
      <c r="I7" s="301">
        <f t="shared" si="0"/>
        <v>12</v>
      </c>
      <c r="J7" s="301">
        <f>SUM(J2:J6)</f>
        <v>12</v>
      </c>
      <c r="L7" s="318" t="s">
        <v>5</v>
      </c>
      <c r="M7" s="301">
        <f t="shared" ref="M7:T7" si="1">SUM(M2:M6)</f>
        <v>13</v>
      </c>
      <c r="N7" s="301">
        <f t="shared" si="1"/>
        <v>13</v>
      </c>
      <c r="O7" s="301">
        <f t="shared" si="1"/>
        <v>13</v>
      </c>
      <c r="P7" s="301">
        <f t="shared" si="1"/>
        <v>13</v>
      </c>
      <c r="Q7" s="301">
        <f t="shared" si="1"/>
        <v>13</v>
      </c>
      <c r="R7" s="301">
        <f t="shared" si="1"/>
        <v>13</v>
      </c>
      <c r="S7" s="301">
        <f t="shared" si="1"/>
        <v>13</v>
      </c>
      <c r="T7" s="301">
        <f t="shared" si="1"/>
        <v>13</v>
      </c>
      <c r="U7" s="301">
        <f>SUM(U2:U6)</f>
        <v>13</v>
      </c>
    </row>
    <row r="8" spans="1:21" ht="13.5" thickBot="1" x14ac:dyDescent="0.25"/>
    <row r="9" spans="1:21" ht="13.5" thickBot="1" x14ac:dyDescent="0.25">
      <c r="A9" s="301" t="s">
        <v>263</v>
      </c>
      <c r="B9" s="301">
        <v>82</v>
      </c>
      <c r="C9" s="301">
        <v>86</v>
      </c>
      <c r="D9" s="301">
        <v>90</v>
      </c>
      <c r="E9" s="301">
        <v>94</v>
      </c>
      <c r="F9" s="301">
        <v>96</v>
      </c>
      <c r="G9" s="320" t="s">
        <v>248</v>
      </c>
      <c r="H9" s="320" t="s">
        <v>249</v>
      </c>
      <c r="I9" s="320" t="s">
        <v>250</v>
      </c>
      <c r="J9" s="320">
        <v>12</v>
      </c>
      <c r="L9" s="301" t="s">
        <v>264</v>
      </c>
      <c r="M9" s="301">
        <v>82</v>
      </c>
      <c r="N9" s="301">
        <v>86</v>
      </c>
      <c r="O9" s="301">
        <v>90</v>
      </c>
      <c r="P9" s="301">
        <v>94</v>
      </c>
      <c r="Q9" s="301">
        <v>96</v>
      </c>
      <c r="R9" s="320" t="s">
        <v>248</v>
      </c>
      <c r="S9" s="320" t="s">
        <v>249</v>
      </c>
      <c r="T9" s="320" t="s">
        <v>250</v>
      </c>
      <c r="U9" s="320">
        <v>12</v>
      </c>
    </row>
    <row r="10" spans="1:21" x14ac:dyDescent="0.2">
      <c r="A10" s="305" t="s">
        <v>3</v>
      </c>
      <c r="B10" s="306">
        <v>9</v>
      </c>
      <c r="C10" s="307">
        <v>8</v>
      </c>
      <c r="D10" s="307">
        <v>9</v>
      </c>
      <c r="E10" s="307">
        <v>6</v>
      </c>
      <c r="F10" s="307">
        <v>6</v>
      </c>
      <c r="G10" s="307">
        <v>7</v>
      </c>
      <c r="H10" s="307">
        <v>8</v>
      </c>
      <c r="I10" s="307">
        <v>8</v>
      </c>
      <c r="J10" s="308">
        <v>8</v>
      </c>
      <c r="L10" s="305" t="s">
        <v>3</v>
      </c>
      <c r="M10" s="306">
        <v>8</v>
      </c>
      <c r="N10" s="307">
        <v>7</v>
      </c>
      <c r="O10" s="307">
        <v>7</v>
      </c>
      <c r="P10" s="307">
        <v>5</v>
      </c>
      <c r="Q10" s="307">
        <v>6</v>
      </c>
      <c r="R10" s="307">
        <v>6</v>
      </c>
      <c r="S10" s="307">
        <v>7</v>
      </c>
      <c r="T10" s="307">
        <v>7</v>
      </c>
      <c r="U10" s="308">
        <v>5</v>
      </c>
    </row>
    <row r="11" spans="1:21" x14ac:dyDescent="0.2">
      <c r="A11" s="309" t="s">
        <v>9</v>
      </c>
      <c r="B11" s="310">
        <v>3</v>
      </c>
      <c r="C11" s="311">
        <v>4</v>
      </c>
      <c r="D11" s="311">
        <v>4</v>
      </c>
      <c r="E11" s="311">
        <v>6</v>
      </c>
      <c r="F11" s="311">
        <v>6</v>
      </c>
      <c r="G11" s="311">
        <v>7</v>
      </c>
      <c r="H11" s="311">
        <v>6</v>
      </c>
      <c r="I11" s="311">
        <v>7</v>
      </c>
      <c r="J11" s="312">
        <v>7</v>
      </c>
      <c r="L11" s="309" t="s">
        <v>9</v>
      </c>
      <c r="M11" s="310">
        <v>2</v>
      </c>
      <c r="N11" s="311">
        <v>4</v>
      </c>
      <c r="O11" s="311">
        <v>4</v>
      </c>
      <c r="P11" s="311">
        <v>5</v>
      </c>
      <c r="Q11" s="311">
        <v>5</v>
      </c>
      <c r="R11" s="311">
        <v>5</v>
      </c>
      <c r="S11" s="311">
        <v>4</v>
      </c>
      <c r="T11" s="311">
        <v>5</v>
      </c>
      <c r="U11" s="312">
        <v>5</v>
      </c>
    </row>
    <row r="12" spans="1:21" x14ac:dyDescent="0.2">
      <c r="A12" s="309" t="s">
        <v>261</v>
      </c>
      <c r="B12" s="321">
        <v>1</v>
      </c>
      <c r="C12" s="311">
        <v>3</v>
      </c>
      <c r="D12" s="311">
        <v>2</v>
      </c>
      <c r="E12" s="311">
        <v>4</v>
      </c>
      <c r="F12" s="311">
        <v>2</v>
      </c>
      <c r="G12" s="322">
        <v>1</v>
      </c>
      <c r="H12" s="322">
        <v>1</v>
      </c>
      <c r="I12" s="322">
        <v>1</v>
      </c>
      <c r="J12" s="313">
        <v>2</v>
      </c>
      <c r="L12" s="309" t="s">
        <v>261</v>
      </c>
      <c r="M12" s="321">
        <v>1</v>
      </c>
      <c r="N12" s="311">
        <v>2</v>
      </c>
      <c r="O12" s="311">
        <v>1</v>
      </c>
      <c r="P12" s="311">
        <v>2</v>
      </c>
      <c r="Q12" s="311">
        <v>1</v>
      </c>
      <c r="R12" s="322">
        <v>1</v>
      </c>
      <c r="S12" s="322">
        <v>1</v>
      </c>
      <c r="T12" s="322" t="s">
        <v>113</v>
      </c>
      <c r="U12" s="313">
        <v>1</v>
      </c>
    </row>
    <row r="13" spans="1:21" x14ac:dyDescent="0.2">
      <c r="A13" s="309" t="s">
        <v>262</v>
      </c>
      <c r="B13" s="321">
        <v>1</v>
      </c>
      <c r="C13" s="322" t="s">
        <v>113</v>
      </c>
      <c r="D13" s="322">
        <v>1</v>
      </c>
      <c r="E13" s="322" t="s">
        <v>113</v>
      </c>
      <c r="F13" s="322">
        <v>1</v>
      </c>
      <c r="G13" s="322">
        <v>1</v>
      </c>
      <c r="H13" s="322">
        <v>1</v>
      </c>
      <c r="I13" s="322" t="s">
        <v>113</v>
      </c>
      <c r="J13" s="313" t="s">
        <v>113</v>
      </c>
      <c r="L13" s="309" t="s">
        <v>262</v>
      </c>
      <c r="M13" s="321" t="s">
        <v>113</v>
      </c>
      <c r="N13" s="322" t="s">
        <v>113</v>
      </c>
      <c r="O13" s="322" t="s">
        <v>113</v>
      </c>
      <c r="P13" s="322" t="s">
        <v>113</v>
      </c>
      <c r="Q13" s="322" t="s">
        <v>113</v>
      </c>
      <c r="R13" s="322" t="s">
        <v>113</v>
      </c>
      <c r="S13" s="322" t="s">
        <v>113</v>
      </c>
      <c r="T13" s="322" t="s">
        <v>113</v>
      </c>
      <c r="U13" s="313" t="s">
        <v>113</v>
      </c>
    </row>
    <row r="14" spans="1:21" ht="13.5" thickBot="1" x14ac:dyDescent="0.25">
      <c r="A14" s="314" t="s">
        <v>255</v>
      </c>
      <c r="B14" s="315">
        <v>1</v>
      </c>
      <c r="C14" s="316" t="s">
        <v>113</v>
      </c>
      <c r="D14" s="316" t="s">
        <v>113</v>
      </c>
      <c r="E14" s="316" t="s">
        <v>113</v>
      </c>
      <c r="F14" s="316" t="s">
        <v>113</v>
      </c>
      <c r="G14" s="316" t="s">
        <v>113</v>
      </c>
      <c r="H14" s="316" t="s">
        <v>113</v>
      </c>
      <c r="I14" s="316" t="s">
        <v>113</v>
      </c>
      <c r="J14" s="317" t="s">
        <v>113</v>
      </c>
      <c r="L14" s="314" t="s">
        <v>255</v>
      </c>
      <c r="M14" s="315">
        <v>2</v>
      </c>
      <c r="N14" s="316" t="s">
        <v>113</v>
      </c>
      <c r="O14" s="316" t="s">
        <v>113</v>
      </c>
      <c r="P14" s="316" t="s">
        <v>113</v>
      </c>
      <c r="Q14" s="316" t="s">
        <v>113</v>
      </c>
      <c r="R14" s="316" t="s">
        <v>113</v>
      </c>
      <c r="S14" s="316" t="s">
        <v>113</v>
      </c>
      <c r="T14" s="316" t="s">
        <v>113</v>
      </c>
      <c r="U14" s="317" t="s">
        <v>113</v>
      </c>
    </row>
    <row r="15" spans="1:21" ht="13.5" thickBot="1" x14ac:dyDescent="0.25">
      <c r="A15" s="318" t="s">
        <v>5</v>
      </c>
      <c r="B15" s="301">
        <f t="shared" ref="B15:I15" si="2">SUM(B10:B14)</f>
        <v>15</v>
      </c>
      <c r="C15" s="301">
        <f t="shared" si="2"/>
        <v>15</v>
      </c>
      <c r="D15" s="301">
        <f t="shared" si="2"/>
        <v>16</v>
      </c>
      <c r="E15" s="301">
        <f t="shared" si="2"/>
        <v>16</v>
      </c>
      <c r="F15" s="301">
        <f t="shared" si="2"/>
        <v>15</v>
      </c>
      <c r="G15" s="301">
        <f t="shared" si="2"/>
        <v>16</v>
      </c>
      <c r="H15" s="301">
        <f t="shared" si="2"/>
        <v>16</v>
      </c>
      <c r="I15" s="301">
        <f t="shared" si="2"/>
        <v>16</v>
      </c>
      <c r="J15" s="301">
        <f>SUM(J10:J14)</f>
        <v>17</v>
      </c>
      <c r="L15" s="318" t="s">
        <v>5</v>
      </c>
      <c r="M15" s="301">
        <f t="shared" ref="M15:T15" si="3">SUM(M10:M14)</f>
        <v>13</v>
      </c>
      <c r="N15" s="301">
        <f t="shared" si="3"/>
        <v>13</v>
      </c>
      <c r="O15" s="301">
        <f t="shared" si="3"/>
        <v>12</v>
      </c>
      <c r="P15" s="301">
        <f t="shared" si="3"/>
        <v>12</v>
      </c>
      <c r="Q15" s="301">
        <f t="shared" si="3"/>
        <v>12</v>
      </c>
      <c r="R15" s="301">
        <f t="shared" si="3"/>
        <v>12</v>
      </c>
      <c r="S15" s="301">
        <f t="shared" si="3"/>
        <v>12</v>
      </c>
      <c r="T15" s="301">
        <f t="shared" si="3"/>
        <v>12</v>
      </c>
      <c r="U15" s="301">
        <f>SUM(U10:U14)</f>
        <v>11</v>
      </c>
    </row>
    <row r="16" spans="1:21" ht="13.5" thickBot="1" x14ac:dyDescent="0.25"/>
    <row r="17" spans="1:21" ht="13.5" thickBot="1" x14ac:dyDescent="0.25">
      <c r="A17" s="301" t="s">
        <v>265</v>
      </c>
      <c r="B17" s="301">
        <v>82</v>
      </c>
      <c r="C17" s="301">
        <v>86</v>
      </c>
      <c r="D17" s="301">
        <v>90</v>
      </c>
      <c r="E17" s="301">
        <v>94</v>
      </c>
      <c r="F17" s="301">
        <v>96</v>
      </c>
      <c r="G17" s="320" t="s">
        <v>248</v>
      </c>
      <c r="H17" s="320" t="s">
        <v>249</v>
      </c>
      <c r="I17" s="320" t="s">
        <v>250</v>
      </c>
      <c r="J17" s="320">
        <v>12</v>
      </c>
      <c r="L17" s="301" t="s">
        <v>266</v>
      </c>
      <c r="M17" s="301">
        <v>82</v>
      </c>
      <c r="N17" s="301">
        <v>86</v>
      </c>
      <c r="O17" s="301">
        <v>90</v>
      </c>
      <c r="P17" s="301">
        <v>94</v>
      </c>
      <c r="Q17" s="301">
        <v>96</v>
      </c>
      <c r="R17" s="320" t="s">
        <v>248</v>
      </c>
      <c r="S17" s="320" t="s">
        <v>249</v>
      </c>
      <c r="T17" s="320" t="s">
        <v>250</v>
      </c>
      <c r="U17" s="320">
        <v>12</v>
      </c>
    </row>
    <row r="18" spans="1:21" x14ac:dyDescent="0.2">
      <c r="A18" s="305" t="s">
        <v>3</v>
      </c>
      <c r="B18" s="306">
        <v>7</v>
      </c>
      <c r="C18" s="307">
        <v>5</v>
      </c>
      <c r="D18" s="307">
        <v>7</v>
      </c>
      <c r="E18" s="307">
        <v>6</v>
      </c>
      <c r="F18" s="307">
        <v>6</v>
      </c>
      <c r="G18" s="307">
        <v>6</v>
      </c>
      <c r="H18" s="307">
        <v>7</v>
      </c>
      <c r="I18" s="307">
        <v>6</v>
      </c>
      <c r="J18" s="308">
        <v>5</v>
      </c>
      <c r="L18" s="305" t="s">
        <v>3</v>
      </c>
      <c r="M18" s="306">
        <v>11</v>
      </c>
      <c r="N18" s="307">
        <v>10</v>
      </c>
      <c r="O18" s="307">
        <v>10</v>
      </c>
      <c r="P18" s="307">
        <v>8</v>
      </c>
      <c r="Q18" s="307">
        <v>10</v>
      </c>
      <c r="R18" s="307">
        <v>10</v>
      </c>
      <c r="S18" s="307">
        <v>11</v>
      </c>
      <c r="T18" s="307">
        <v>11</v>
      </c>
      <c r="U18" s="308">
        <v>9</v>
      </c>
    </row>
    <row r="19" spans="1:21" x14ac:dyDescent="0.2">
      <c r="A19" s="309" t="s">
        <v>9</v>
      </c>
      <c r="B19" s="310">
        <v>2</v>
      </c>
      <c r="C19" s="311">
        <v>3</v>
      </c>
      <c r="D19" s="311">
        <v>3</v>
      </c>
      <c r="E19" s="311">
        <v>4</v>
      </c>
      <c r="F19" s="311">
        <v>4</v>
      </c>
      <c r="G19" s="311">
        <v>5</v>
      </c>
      <c r="H19" s="311">
        <v>4</v>
      </c>
      <c r="I19" s="311">
        <v>5</v>
      </c>
      <c r="J19" s="312">
        <v>5</v>
      </c>
      <c r="L19" s="309" t="s">
        <v>9</v>
      </c>
      <c r="M19" s="310">
        <v>3</v>
      </c>
      <c r="N19" s="311">
        <v>4</v>
      </c>
      <c r="O19" s="311">
        <v>4</v>
      </c>
      <c r="P19" s="311">
        <v>6</v>
      </c>
      <c r="Q19" s="311">
        <v>6</v>
      </c>
      <c r="R19" s="311">
        <v>6</v>
      </c>
      <c r="S19" s="311">
        <v>5</v>
      </c>
      <c r="T19" s="311">
        <v>6</v>
      </c>
      <c r="U19" s="312">
        <v>7</v>
      </c>
    </row>
    <row r="20" spans="1:21" x14ac:dyDescent="0.2">
      <c r="A20" s="309" t="s">
        <v>261</v>
      </c>
      <c r="B20" s="321">
        <v>2</v>
      </c>
      <c r="C20" s="311">
        <v>5</v>
      </c>
      <c r="D20" s="311">
        <v>2</v>
      </c>
      <c r="E20" s="311">
        <v>3</v>
      </c>
      <c r="F20" s="311">
        <v>3</v>
      </c>
      <c r="G20" s="322">
        <v>1</v>
      </c>
      <c r="H20" s="322">
        <v>1</v>
      </c>
      <c r="I20" s="322">
        <v>1</v>
      </c>
      <c r="J20" s="313">
        <v>2</v>
      </c>
      <c r="L20" s="309" t="s">
        <v>261</v>
      </c>
      <c r="M20" s="321">
        <v>2</v>
      </c>
      <c r="N20" s="311">
        <v>3</v>
      </c>
      <c r="O20" s="311">
        <v>2</v>
      </c>
      <c r="P20" s="311">
        <v>3</v>
      </c>
      <c r="Q20" s="311">
        <v>2</v>
      </c>
      <c r="R20" s="322">
        <v>1</v>
      </c>
      <c r="S20" s="322">
        <v>1</v>
      </c>
      <c r="T20" s="322">
        <v>1</v>
      </c>
      <c r="U20" s="313">
        <v>2</v>
      </c>
    </row>
    <row r="21" spans="1:21" x14ac:dyDescent="0.2">
      <c r="A21" s="309" t="s">
        <v>262</v>
      </c>
      <c r="B21" s="321" t="s">
        <v>113</v>
      </c>
      <c r="C21" s="322" t="s">
        <v>113</v>
      </c>
      <c r="D21" s="322">
        <v>1</v>
      </c>
      <c r="E21" s="322" t="s">
        <v>113</v>
      </c>
      <c r="F21" s="322" t="s">
        <v>113</v>
      </c>
      <c r="G21" s="322">
        <v>1</v>
      </c>
      <c r="H21" s="322">
        <v>1</v>
      </c>
      <c r="I21" s="322" t="s">
        <v>113</v>
      </c>
      <c r="J21" s="313" t="s">
        <v>113</v>
      </c>
      <c r="L21" s="309" t="s">
        <v>262</v>
      </c>
      <c r="M21" s="321">
        <v>1</v>
      </c>
      <c r="N21" s="322">
        <v>1</v>
      </c>
      <c r="O21" s="322">
        <v>2</v>
      </c>
      <c r="P21" s="322">
        <v>1</v>
      </c>
      <c r="Q21" s="322">
        <v>1</v>
      </c>
      <c r="R21" s="322">
        <v>1</v>
      </c>
      <c r="S21" s="322">
        <v>1</v>
      </c>
      <c r="T21" s="322" t="s">
        <v>113</v>
      </c>
      <c r="U21" s="313" t="s">
        <v>113</v>
      </c>
    </row>
    <row r="22" spans="1:21" ht="13.5" thickBot="1" x14ac:dyDescent="0.25">
      <c r="A22" s="314" t="s">
        <v>255</v>
      </c>
      <c r="B22" s="315">
        <v>2</v>
      </c>
      <c r="C22" s="316" t="s">
        <v>113</v>
      </c>
      <c r="D22" s="316" t="s">
        <v>113</v>
      </c>
      <c r="E22" s="316" t="s">
        <v>113</v>
      </c>
      <c r="F22" s="316" t="s">
        <v>113</v>
      </c>
      <c r="G22" s="316" t="s">
        <v>113</v>
      </c>
      <c r="H22" s="316" t="s">
        <v>113</v>
      </c>
      <c r="I22" s="316" t="s">
        <v>113</v>
      </c>
      <c r="J22" s="317" t="s">
        <v>113</v>
      </c>
      <c r="L22" s="314" t="s">
        <v>255</v>
      </c>
      <c r="M22" s="315">
        <v>1</v>
      </c>
      <c r="N22" s="316" t="s">
        <v>113</v>
      </c>
      <c r="O22" s="316" t="s">
        <v>113</v>
      </c>
      <c r="P22" s="316" t="s">
        <v>113</v>
      </c>
      <c r="Q22" s="316" t="s">
        <v>113</v>
      </c>
      <c r="R22" s="316" t="s">
        <v>113</v>
      </c>
      <c r="S22" s="316" t="s">
        <v>113</v>
      </c>
      <c r="T22" s="316" t="s">
        <v>113</v>
      </c>
      <c r="U22" s="317" t="s">
        <v>113</v>
      </c>
    </row>
    <row r="23" spans="1:21" ht="13.5" thickBot="1" x14ac:dyDescent="0.25">
      <c r="A23" s="318" t="s">
        <v>5</v>
      </c>
      <c r="B23" s="301">
        <f>SUM(B18:B22)</f>
        <v>13</v>
      </c>
      <c r="C23" s="301">
        <f t="shared" ref="C23:I23" si="4">SUM(C18:C22)</f>
        <v>13</v>
      </c>
      <c r="D23" s="301">
        <f t="shared" si="4"/>
        <v>13</v>
      </c>
      <c r="E23" s="301">
        <f t="shared" si="4"/>
        <v>13</v>
      </c>
      <c r="F23" s="301">
        <f t="shared" si="4"/>
        <v>13</v>
      </c>
      <c r="G23" s="301">
        <f t="shared" si="4"/>
        <v>13</v>
      </c>
      <c r="H23" s="301">
        <f t="shared" si="4"/>
        <v>13</v>
      </c>
      <c r="I23" s="301">
        <f t="shared" si="4"/>
        <v>12</v>
      </c>
      <c r="J23" s="301">
        <f>SUM(J18:J22)</f>
        <v>12</v>
      </c>
      <c r="L23" s="318" t="s">
        <v>5</v>
      </c>
      <c r="M23" s="301">
        <f>SUM(M18:M22)</f>
        <v>18</v>
      </c>
      <c r="N23" s="301">
        <f t="shared" ref="N23:T23" si="5">SUM(N18:N22)</f>
        <v>18</v>
      </c>
      <c r="O23" s="301">
        <f t="shared" si="5"/>
        <v>18</v>
      </c>
      <c r="P23" s="301">
        <f t="shared" si="5"/>
        <v>18</v>
      </c>
      <c r="Q23" s="301">
        <f t="shared" si="5"/>
        <v>19</v>
      </c>
      <c r="R23" s="301">
        <f t="shared" si="5"/>
        <v>18</v>
      </c>
      <c r="S23" s="301">
        <f t="shared" si="5"/>
        <v>18</v>
      </c>
      <c r="T23" s="301">
        <f t="shared" si="5"/>
        <v>18</v>
      </c>
      <c r="U23" s="301">
        <f>SUM(U18:U22)</f>
        <v>18</v>
      </c>
    </row>
    <row r="24" spans="1:21" ht="13.5" thickBot="1" x14ac:dyDescent="0.25"/>
    <row r="25" spans="1:21" ht="13.5" thickBot="1" x14ac:dyDescent="0.25">
      <c r="A25" s="301" t="s">
        <v>267</v>
      </c>
      <c r="B25" s="301">
        <v>82</v>
      </c>
      <c r="C25" s="301">
        <v>86</v>
      </c>
      <c r="D25" s="301">
        <v>90</v>
      </c>
      <c r="E25" s="301">
        <v>94</v>
      </c>
      <c r="F25" s="301">
        <v>96</v>
      </c>
      <c r="G25" s="320" t="s">
        <v>248</v>
      </c>
      <c r="H25" s="320" t="s">
        <v>249</v>
      </c>
      <c r="I25" s="320" t="s">
        <v>250</v>
      </c>
      <c r="J25" s="320">
        <v>12</v>
      </c>
      <c r="L25" s="301" t="s">
        <v>268</v>
      </c>
      <c r="M25" s="301">
        <v>82</v>
      </c>
      <c r="N25" s="301">
        <v>86</v>
      </c>
      <c r="O25" s="301">
        <v>90</v>
      </c>
      <c r="P25" s="301">
        <v>94</v>
      </c>
      <c r="Q25" s="301">
        <v>96</v>
      </c>
      <c r="R25" s="320" t="s">
        <v>248</v>
      </c>
      <c r="S25" s="320" t="s">
        <v>249</v>
      </c>
      <c r="T25" s="320" t="s">
        <v>250</v>
      </c>
      <c r="U25" s="320">
        <v>12</v>
      </c>
    </row>
    <row r="26" spans="1:21" x14ac:dyDescent="0.2">
      <c r="A26" s="305" t="s">
        <v>3</v>
      </c>
      <c r="B26" s="306">
        <v>9</v>
      </c>
      <c r="C26" s="307">
        <v>9</v>
      </c>
      <c r="D26" s="307">
        <v>8</v>
      </c>
      <c r="E26" s="307">
        <v>5</v>
      </c>
      <c r="F26" s="307">
        <v>6</v>
      </c>
      <c r="G26" s="307">
        <v>6</v>
      </c>
      <c r="H26" s="307">
        <v>8</v>
      </c>
      <c r="I26" s="307">
        <v>8</v>
      </c>
      <c r="J26" s="308">
        <v>7</v>
      </c>
      <c r="L26" s="305" t="s">
        <v>3</v>
      </c>
      <c r="M26" s="306">
        <v>8</v>
      </c>
      <c r="N26" s="307">
        <v>7</v>
      </c>
      <c r="O26" s="307">
        <v>7</v>
      </c>
      <c r="P26" s="307">
        <v>5</v>
      </c>
      <c r="Q26" s="307">
        <v>6</v>
      </c>
      <c r="R26" s="307">
        <v>6</v>
      </c>
      <c r="S26" s="307">
        <v>7</v>
      </c>
      <c r="T26" s="307">
        <v>6</v>
      </c>
      <c r="U26" s="308">
        <v>5</v>
      </c>
    </row>
    <row r="27" spans="1:21" x14ac:dyDescent="0.2">
      <c r="A27" s="309" t="s">
        <v>9</v>
      </c>
      <c r="B27" s="310">
        <v>2</v>
      </c>
      <c r="C27" s="311">
        <v>3</v>
      </c>
      <c r="D27" s="311">
        <v>2</v>
      </c>
      <c r="E27" s="311">
        <v>5</v>
      </c>
      <c r="F27" s="311">
        <v>5</v>
      </c>
      <c r="G27" s="311">
        <v>6</v>
      </c>
      <c r="H27" s="311">
        <v>5</v>
      </c>
      <c r="I27" s="311">
        <v>6</v>
      </c>
      <c r="J27" s="312">
        <v>6</v>
      </c>
      <c r="L27" s="309" t="s">
        <v>9</v>
      </c>
      <c r="M27" s="310">
        <v>1</v>
      </c>
      <c r="N27" s="311">
        <v>3</v>
      </c>
      <c r="O27" s="311">
        <v>2</v>
      </c>
      <c r="P27" s="311">
        <v>4</v>
      </c>
      <c r="Q27" s="311">
        <v>4</v>
      </c>
      <c r="R27" s="311">
        <v>5</v>
      </c>
      <c r="S27" s="311">
        <v>3</v>
      </c>
      <c r="T27" s="311">
        <v>4</v>
      </c>
      <c r="U27" s="312">
        <v>5</v>
      </c>
    </row>
    <row r="28" spans="1:21" x14ac:dyDescent="0.2">
      <c r="A28" s="309" t="s">
        <v>261</v>
      </c>
      <c r="B28" s="321">
        <v>1</v>
      </c>
      <c r="C28" s="311">
        <v>2</v>
      </c>
      <c r="D28" s="311">
        <v>1</v>
      </c>
      <c r="E28" s="311">
        <v>3</v>
      </c>
      <c r="F28" s="311">
        <v>2</v>
      </c>
      <c r="G28" s="322">
        <v>1</v>
      </c>
      <c r="H28" s="322">
        <v>1</v>
      </c>
      <c r="I28" s="322">
        <v>1</v>
      </c>
      <c r="J28" s="313">
        <v>2</v>
      </c>
      <c r="L28" s="309" t="s">
        <v>261</v>
      </c>
      <c r="M28" s="321" t="s">
        <v>113</v>
      </c>
      <c r="N28" s="311">
        <v>1</v>
      </c>
      <c r="O28" s="311">
        <v>1</v>
      </c>
      <c r="P28" s="311">
        <v>2</v>
      </c>
      <c r="Q28" s="311">
        <v>1</v>
      </c>
      <c r="R28" s="322" t="s">
        <v>113</v>
      </c>
      <c r="S28" s="322" t="s">
        <v>113</v>
      </c>
      <c r="T28" s="322">
        <v>1</v>
      </c>
      <c r="U28" s="313">
        <v>1</v>
      </c>
    </row>
    <row r="29" spans="1:21" x14ac:dyDescent="0.2">
      <c r="A29" s="309" t="s">
        <v>262</v>
      </c>
      <c r="B29" s="321">
        <v>1</v>
      </c>
      <c r="C29" s="322">
        <v>1</v>
      </c>
      <c r="D29" s="322">
        <v>4</v>
      </c>
      <c r="E29" s="322">
        <v>2</v>
      </c>
      <c r="F29" s="322">
        <v>2</v>
      </c>
      <c r="G29" s="322">
        <v>2</v>
      </c>
      <c r="H29" s="322">
        <v>1</v>
      </c>
      <c r="I29" s="322" t="s">
        <v>113</v>
      </c>
      <c r="J29" s="313" t="s">
        <v>113</v>
      </c>
      <c r="L29" s="309" t="s">
        <v>262</v>
      </c>
      <c r="M29" s="321" t="s">
        <v>113</v>
      </c>
      <c r="N29" s="322" t="s">
        <v>113</v>
      </c>
      <c r="O29" s="322">
        <v>1</v>
      </c>
      <c r="P29" s="322" t="s">
        <v>113</v>
      </c>
      <c r="Q29" s="322" t="s">
        <v>113</v>
      </c>
      <c r="R29" s="322" t="s">
        <v>113</v>
      </c>
      <c r="S29" s="322">
        <v>1</v>
      </c>
      <c r="T29" s="322" t="s">
        <v>113</v>
      </c>
      <c r="U29" s="313" t="s">
        <v>113</v>
      </c>
    </row>
    <row r="30" spans="1:21" ht="13.5" thickBot="1" x14ac:dyDescent="0.25">
      <c r="A30" s="314" t="s">
        <v>255</v>
      </c>
      <c r="B30" s="315">
        <v>2</v>
      </c>
      <c r="C30" s="316" t="s">
        <v>113</v>
      </c>
      <c r="D30" s="316" t="s">
        <v>113</v>
      </c>
      <c r="E30" s="316" t="s">
        <v>113</v>
      </c>
      <c r="F30" s="316" t="s">
        <v>113</v>
      </c>
      <c r="G30" s="316" t="s">
        <v>113</v>
      </c>
      <c r="H30" s="316" t="s">
        <v>113</v>
      </c>
      <c r="I30" s="316" t="s">
        <v>113</v>
      </c>
      <c r="J30" s="317" t="s">
        <v>113</v>
      </c>
      <c r="L30" s="314" t="s">
        <v>255</v>
      </c>
      <c r="M30" s="315">
        <v>2</v>
      </c>
      <c r="N30" s="316" t="s">
        <v>113</v>
      </c>
      <c r="O30" s="316" t="s">
        <v>113</v>
      </c>
      <c r="P30" s="316" t="s">
        <v>113</v>
      </c>
      <c r="Q30" s="316" t="s">
        <v>113</v>
      </c>
      <c r="R30" s="316" t="s">
        <v>113</v>
      </c>
      <c r="S30" s="316" t="s">
        <v>113</v>
      </c>
      <c r="T30" s="316" t="s">
        <v>113</v>
      </c>
      <c r="U30" s="317" t="s">
        <v>113</v>
      </c>
    </row>
    <row r="31" spans="1:21" ht="13.5" thickBot="1" x14ac:dyDescent="0.25">
      <c r="A31" s="318" t="s">
        <v>5</v>
      </c>
      <c r="B31" s="301">
        <f>SUM(B26:B30)</f>
        <v>15</v>
      </c>
      <c r="C31" s="301">
        <f t="shared" ref="C31:I31" si="6">SUM(C26:C30)</f>
        <v>15</v>
      </c>
      <c r="D31" s="301">
        <f t="shared" si="6"/>
        <v>15</v>
      </c>
      <c r="E31" s="301">
        <f t="shared" si="6"/>
        <v>15</v>
      </c>
      <c r="F31" s="301">
        <f t="shared" si="6"/>
        <v>15</v>
      </c>
      <c r="G31" s="301">
        <f t="shared" si="6"/>
        <v>15</v>
      </c>
      <c r="H31" s="301">
        <f t="shared" si="6"/>
        <v>15</v>
      </c>
      <c r="I31" s="301">
        <f t="shared" si="6"/>
        <v>15</v>
      </c>
      <c r="J31" s="301">
        <f>SUM(J26:J30)</f>
        <v>15</v>
      </c>
      <c r="L31" s="318" t="s">
        <v>5</v>
      </c>
      <c r="M31" s="301">
        <f>SUM(M26:M30)</f>
        <v>11</v>
      </c>
      <c r="N31" s="301">
        <f t="shared" ref="N31:T31" si="7">SUM(N26:N30)</f>
        <v>11</v>
      </c>
      <c r="O31" s="301">
        <f t="shared" si="7"/>
        <v>11</v>
      </c>
      <c r="P31" s="301">
        <f t="shared" si="7"/>
        <v>11</v>
      </c>
      <c r="Q31" s="301">
        <f t="shared" si="7"/>
        <v>11</v>
      </c>
      <c r="R31" s="301">
        <f t="shared" si="7"/>
        <v>11</v>
      </c>
      <c r="S31" s="301">
        <f t="shared" si="7"/>
        <v>11</v>
      </c>
      <c r="T31" s="301">
        <f t="shared" si="7"/>
        <v>11</v>
      </c>
      <c r="U31" s="301">
        <f>SUM(U26:U30)</f>
        <v>11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zoomScale="145" zoomScaleNormal="145" workbookViewId="0">
      <selection sqref="A1:U39"/>
    </sheetView>
  </sheetViews>
  <sheetFormatPr baseColWidth="10" defaultRowHeight="12.75" x14ac:dyDescent="0.2"/>
  <cols>
    <col min="1" max="1" width="18.5703125" style="30" bestFit="1" customWidth="1"/>
    <col min="2" max="2" width="9.5703125" style="30" bestFit="1" customWidth="1"/>
    <col min="3" max="3" width="5.7109375" style="30" bestFit="1" customWidth="1"/>
    <col min="4" max="4" width="9.5703125" style="30" bestFit="1" customWidth="1"/>
    <col min="5" max="5" width="5.7109375" style="30" bestFit="1" customWidth="1"/>
    <col min="6" max="6" width="9.5703125" style="30" bestFit="1" customWidth="1"/>
    <col min="7" max="7" width="5.7109375" style="30" bestFit="1" customWidth="1"/>
    <col min="8" max="8" width="9.5703125" style="30" bestFit="1" customWidth="1"/>
    <col min="9" max="9" width="5.7109375" style="30" bestFit="1" customWidth="1"/>
    <col min="10" max="10" width="9.5703125" style="30" bestFit="1" customWidth="1"/>
    <col min="11" max="11" width="5.7109375" style="30" bestFit="1" customWidth="1"/>
    <col min="12" max="12" width="9.5703125" style="30" bestFit="1" customWidth="1"/>
    <col min="13" max="13" width="5.7109375" style="30" bestFit="1" customWidth="1"/>
    <col min="14" max="14" width="9.5703125" style="30" bestFit="1" customWidth="1"/>
    <col min="15" max="15" width="5.7109375" style="30" bestFit="1" customWidth="1"/>
    <col min="16" max="16" width="9.5703125" style="30" bestFit="1" customWidth="1"/>
    <col min="17" max="17" width="5.7109375" style="30" bestFit="1" customWidth="1"/>
    <col min="18" max="18" width="9.5703125" style="30" bestFit="1" customWidth="1"/>
    <col min="19" max="19" width="5.7109375" style="30" bestFit="1" customWidth="1"/>
    <col min="20" max="20" width="9.5703125" style="30" bestFit="1" customWidth="1"/>
    <col min="21" max="21" width="5.7109375" style="30" bestFit="1" customWidth="1"/>
    <col min="22" max="16384" width="11.42578125" style="30"/>
  </cols>
  <sheetData>
    <row r="1" spans="1:21" ht="14.25" thickTop="1" thickBot="1" x14ac:dyDescent="0.25">
      <c r="A1" s="453" t="s">
        <v>335</v>
      </c>
      <c r="B1" s="585">
        <v>1983</v>
      </c>
      <c r="C1" s="586"/>
      <c r="D1" s="585">
        <v>1987</v>
      </c>
      <c r="E1" s="586"/>
      <c r="F1" s="585">
        <v>1991</v>
      </c>
      <c r="G1" s="586"/>
      <c r="H1" s="585">
        <v>1995</v>
      </c>
      <c r="I1" s="586"/>
      <c r="J1" s="585">
        <v>1999</v>
      </c>
      <c r="K1" s="586"/>
      <c r="L1" s="585">
        <v>2003</v>
      </c>
      <c r="M1" s="586"/>
      <c r="N1" s="585">
        <v>2007</v>
      </c>
      <c r="O1" s="586"/>
      <c r="P1" s="585">
        <v>2011</v>
      </c>
      <c r="Q1" s="586"/>
      <c r="R1" s="585">
        <v>2016</v>
      </c>
      <c r="S1" s="586"/>
      <c r="T1" s="585">
        <v>2019</v>
      </c>
      <c r="U1" s="586"/>
    </row>
    <row r="2" spans="1:21" ht="14.25" thickTop="1" thickBot="1" x14ac:dyDescent="0.25">
      <c r="A2" s="454" t="s">
        <v>0</v>
      </c>
      <c r="B2" s="455" t="s">
        <v>6</v>
      </c>
      <c r="C2" s="455" t="s">
        <v>7</v>
      </c>
      <c r="D2" s="455" t="s">
        <v>6</v>
      </c>
      <c r="E2" s="455" t="s">
        <v>7</v>
      </c>
      <c r="F2" s="455" t="s">
        <v>6</v>
      </c>
      <c r="G2" s="455" t="s">
        <v>7</v>
      </c>
      <c r="H2" s="455" t="s">
        <v>6</v>
      </c>
      <c r="I2" s="455" t="s">
        <v>7</v>
      </c>
      <c r="J2" s="455" t="s">
        <v>6</v>
      </c>
      <c r="K2" s="455" t="s">
        <v>7</v>
      </c>
      <c r="L2" s="455" t="s">
        <v>6</v>
      </c>
      <c r="M2" s="455" t="s">
        <v>7</v>
      </c>
      <c r="N2" s="455" t="s">
        <v>6</v>
      </c>
      <c r="O2" s="455" t="s">
        <v>7</v>
      </c>
      <c r="P2" s="455" t="s">
        <v>6</v>
      </c>
      <c r="Q2" s="455" t="s">
        <v>7</v>
      </c>
      <c r="R2" s="455" t="s">
        <v>6</v>
      </c>
      <c r="S2" s="455" t="s">
        <v>7</v>
      </c>
      <c r="T2" s="455" t="s">
        <v>6</v>
      </c>
      <c r="U2" s="455" t="s">
        <v>7</v>
      </c>
    </row>
    <row r="3" spans="1:21" ht="13.5" thickTop="1" x14ac:dyDescent="0.2">
      <c r="A3" s="451" t="s">
        <v>3</v>
      </c>
      <c r="B3" s="74">
        <v>982567</v>
      </c>
      <c r="C3" s="63">
        <f>B3/$B$15*100</f>
        <v>51.766745729600551</v>
      </c>
      <c r="D3" s="74">
        <v>828961</v>
      </c>
      <c r="E3" s="63">
        <f>D3/$D$15*100</f>
        <v>41.724852672630227</v>
      </c>
      <c r="F3" s="74">
        <v>860429</v>
      </c>
      <c r="G3" s="63">
        <f>F3/$F$15*100</f>
        <v>43.291959810878275</v>
      </c>
      <c r="H3" s="74">
        <v>804463</v>
      </c>
      <c r="I3" s="63">
        <f>H3/$H$15*100</f>
        <v>34.341747911012149</v>
      </c>
      <c r="J3" s="74">
        <v>768548</v>
      </c>
      <c r="K3" s="63">
        <f>J3/$J$15*100</f>
        <v>34.446935982899966</v>
      </c>
      <c r="L3" s="74">
        <v>874288</v>
      </c>
      <c r="M3" s="63">
        <f>L3/$L$15*100</f>
        <v>36.526100038519417</v>
      </c>
      <c r="N3" s="74">
        <v>838987</v>
      </c>
      <c r="O3" s="227">
        <f>N3/$N$15*100</f>
        <v>33.719905823948018</v>
      </c>
      <c r="P3" s="61">
        <v>684893</v>
      </c>
      <c r="Q3" s="82">
        <f>P3/$P$15*100</f>
        <v>28.731649773173285</v>
      </c>
      <c r="R3" s="443">
        <v>509098</v>
      </c>
      <c r="S3" s="82">
        <f>R3/$R$15*100</f>
        <v>20.854586716260172</v>
      </c>
      <c r="T3" s="443">
        <v>637673</v>
      </c>
      <c r="U3" s="82">
        <f>T3/$T$15*100</f>
        <v>24.397889533371085</v>
      </c>
    </row>
    <row r="4" spans="1:21" x14ac:dyDescent="0.2">
      <c r="A4" s="450" t="s">
        <v>18</v>
      </c>
      <c r="B4" s="60">
        <v>609519</v>
      </c>
      <c r="C4" s="228">
        <f t="shared" ref="C4:C14" si="0">B4/$B$15*100</f>
        <v>32.112634650217643</v>
      </c>
      <c r="D4" s="60">
        <v>476009</v>
      </c>
      <c r="E4" s="228">
        <f t="shared" ref="E4:E14" si="1">D4/$D$15*100</f>
        <v>23.959396637291793</v>
      </c>
      <c r="F4" s="60">
        <v>558617</v>
      </c>
      <c r="G4" s="228">
        <f t="shared" ref="G4:G14" si="2">F4/$F$15*100</f>
        <v>28.106473298405081</v>
      </c>
      <c r="H4" s="60">
        <v>1013859</v>
      </c>
      <c r="I4" s="228">
        <f t="shared" ref="I4:I14" si="3">H4/$H$15*100</f>
        <v>43.280660757935252</v>
      </c>
      <c r="J4" s="60">
        <v>1085011</v>
      </c>
      <c r="K4" s="228">
        <f t="shared" ref="K4:K14" si="4">J4/$J$15*100</f>
        <v>48.631060724564087</v>
      </c>
      <c r="L4" s="60">
        <v>1146780</v>
      </c>
      <c r="M4" s="228">
        <f t="shared" ref="M4:M14" si="5">L4/$L$15*100</f>
        <v>47.910300727189778</v>
      </c>
      <c r="N4" s="60">
        <v>1277458</v>
      </c>
      <c r="O4" s="83">
        <f>N4/$N$15*100</f>
        <v>51.342587494262702</v>
      </c>
      <c r="P4" s="60">
        <v>1208603</v>
      </c>
      <c r="Q4" s="83">
        <f t="shared" ref="Q4:Q14" si="6">P4/$P$15*100</f>
        <v>50.701581284677388</v>
      </c>
      <c r="R4" s="444">
        <v>658612</v>
      </c>
      <c r="S4" s="83">
        <f>R4/$R$15*100</f>
        <v>26.979247740846642</v>
      </c>
      <c r="T4" s="444">
        <v>504403</v>
      </c>
      <c r="U4" s="83">
        <f>T4/$T$15*100</f>
        <v>19.298870540701856</v>
      </c>
    </row>
    <row r="5" spans="1:21" x14ac:dyDescent="0.2">
      <c r="A5" s="450" t="s">
        <v>144</v>
      </c>
      <c r="B5" s="60">
        <v>58712</v>
      </c>
      <c r="C5" s="228">
        <f t="shared" si="0"/>
        <v>3.0932538699918761</v>
      </c>
      <c r="D5" s="581">
        <v>159579</v>
      </c>
      <c r="E5" s="583">
        <f>D5/$D$15*100</f>
        <v>8.0322358526464566</v>
      </c>
      <c r="F5" s="229">
        <v>73813</v>
      </c>
      <c r="G5" s="230">
        <f t="shared" si="2"/>
        <v>3.7138560293997043</v>
      </c>
      <c r="H5" s="229">
        <v>64253</v>
      </c>
      <c r="I5" s="230">
        <f t="shared" si="3"/>
        <v>2.7428984658415163</v>
      </c>
      <c r="J5" s="231" t="s">
        <v>99</v>
      </c>
      <c r="K5" s="232" t="s">
        <v>99</v>
      </c>
      <c r="L5" s="231" t="s">
        <v>99</v>
      </c>
      <c r="M5" s="232" t="s">
        <v>99</v>
      </c>
      <c r="N5" s="231" t="s">
        <v>99</v>
      </c>
      <c r="O5" s="232" t="s">
        <v>99</v>
      </c>
      <c r="P5" s="231" t="s">
        <v>99</v>
      </c>
      <c r="Q5" s="232" t="s">
        <v>99</v>
      </c>
      <c r="R5" s="445" t="s">
        <v>99</v>
      </c>
      <c r="S5" s="232" t="s">
        <v>99</v>
      </c>
      <c r="T5" s="445" t="s">
        <v>99</v>
      </c>
      <c r="U5" s="232" t="s">
        <v>99</v>
      </c>
    </row>
    <row r="6" spans="1:21" x14ac:dyDescent="0.2">
      <c r="A6" s="450" t="s">
        <v>337</v>
      </c>
      <c r="B6" s="60">
        <v>142570</v>
      </c>
      <c r="C6" s="228">
        <f t="shared" si="0"/>
        <v>7.5113299537529254</v>
      </c>
      <c r="D6" s="582"/>
      <c r="E6" s="584"/>
      <c r="F6" s="229">
        <v>151242</v>
      </c>
      <c r="G6" s="186">
        <f t="shared" si="2"/>
        <v>7.6096488910960129</v>
      </c>
      <c r="H6" s="229">
        <v>273030</v>
      </c>
      <c r="I6" s="186">
        <f t="shared" si="3"/>
        <v>11.655386801063127</v>
      </c>
      <c r="J6" s="229">
        <v>135212</v>
      </c>
      <c r="K6" s="186">
        <f t="shared" si="4"/>
        <v>6.060309971686701</v>
      </c>
      <c r="L6" s="229">
        <v>154494</v>
      </c>
      <c r="M6" s="186">
        <f t="shared" si="5"/>
        <v>6.4544672915000767</v>
      </c>
      <c r="N6" s="593">
        <v>195116</v>
      </c>
      <c r="O6" s="594">
        <f>N6/$N$15*100</f>
        <v>7.8419488558767192</v>
      </c>
      <c r="P6" s="229">
        <v>144201</v>
      </c>
      <c r="Q6" s="83">
        <f t="shared" si="6"/>
        <v>6.049313730672325</v>
      </c>
      <c r="R6" s="446">
        <v>106917</v>
      </c>
      <c r="S6" s="83">
        <f>R6/$R$15*100</f>
        <v>4.3797261979862192</v>
      </c>
      <c r="T6" s="445" t="s">
        <v>99</v>
      </c>
      <c r="U6" s="232" t="s">
        <v>99</v>
      </c>
    </row>
    <row r="7" spans="1:21" x14ac:dyDescent="0.2">
      <c r="A7" s="452" t="s">
        <v>146</v>
      </c>
      <c r="B7" s="233" t="s">
        <v>99</v>
      </c>
      <c r="C7" s="234" t="s">
        <v>99</v>
      </c>
      <c r="D7" s="233" t="s">
        <v>99</v>
      </c>
      <c r="E7" s="234" t="s">
        <v>99</v>
      </c>
      <c r="F7" s="233" t="s">
        <v>99</v>
      </c>
      <c r="G7" s="234" t="s">
        <v>99</v>
      </c>
      <c r="H7" s="233" t="s">
        <v>99</v>
      </c>
      <c r="I7" s="234" t="s">
        <v>99</v>
      </c>
      <c r="J7" s="233" t="s">
        <v>99</v>
      </c>
      <c r="K7" s="234" t="s">
        <v>99</v>
      </c>
      <c r="L7" s="233" t="s">
        <v>99</v>
      </c>
      <c r="M7" s="234" t="s">
        <v>99</v>
      </c>
      <c r="N7" s="593"/>
      <c r="O7" s="594"/>
      <c r="P7" s="229">
        <v>175087</v>
      </c>
      <c r="Q7" s="83">
        <f t="shared" si="6"/>
        <v>7.3449989470407653</v>
      </c>
      <c r="R7" s="587">
        <v>456823</v>
      </c>
      <c r="S7" s="589">
        <f>R7/$R$15*100</f>
        <v>18.713204270066118</v>
      </c>
      <c r="T7" s="587">
        <v>439459</v>
      </c>
      <c r="U7" s="591">
        <f>T7/$T$15*100</f>
        <v>16.814060084785972</v>
      </c>
    </row>
    <row r="8" spans="1:21" x14ac:dyDescent="0.2">
      <c r="A8" s="452" t="s">
        <v>333</v>
      </c>
      <c r="B8" s="233" t="s">
        <v>99</v>
      </c>
      <c r="C8" s="234" t="s">
        <v>99</v>
      </c>
      <c r="D8" s="233" t="s">
        <v>99</v>
      </c>
      <c r="E8" s="234" t="s">
        <v>99</v>
      </c>
      <c r="F8" s="233" t="s">
        <v>99</v>
      </c>
      <c r="G8" s="234" t="s">
        <v>99</v>
      </c>
      <c r="H8" s="233" t="s">
        <v>99</v>
      </c>
      <c r="I8" s="234" t="s">
        <v>99</v>
      </c>
      <c r="J8" s="235">
        <v>102700</v>
      </c>
      <c r="K8" s="236">
        <f t="shared" si="4"/>
        <v>4.6030961312030305</v>
      </c>
      <c r="L8" s="235">
        <v>114011</v>
      </c>
      <c r="M8" s="186">
        <f t="shared" si="5"/>
        <v>4.763164073499393</v>
      </c>
      <c r="N8" s="593"/>
      <c r="O8" s="594"/>
      <c r="P8" s="231" t="s">
        <v>99</v>
      </c>
      <c r="Q8" s="232" t="s">
        <v>99</v>
      </c>
      <c r="R8" s="588"/>
      <c r="S8" s="590"/>
      <c r="T8" s="588"/>
      <c r="U8" s="592"/>
    </row>
    <row r="9" spans="1:21" x14ac:dyDescent="0.2">
      <c r="A9" s="452" t="s">
        <v>330</v>
      </c>
      <c r="B9" s="233" t="s">
        <v>99</v>
      </c>
      <c r="C9" s="234" t="s">
        <v>99</v>
      </c>
      <c r="D9" s="233" t="s">
        <v>99</v>
      </c>
      <c r="E9" s="234" t="s">
        <v>99</v>
      </c>
      <c r="F9" s="233" t="s">
        <v>99</v>
      </c>
      <c r="G9" s="234" t="s">
        <v>99</v>
      </c>
      <c r="H9" s="233" t="s">
        <v>99</v>
      </c>
      <c r="I9" s="234" t="s">
        <v>99</v>
      </c>
      <c r="J9" s="233" t="s">
        <v>99</v>
      </c>
      <c r="K9" s="234" t="s">
        <v>99</v>
      </c>
      <c r="L9" s="233" t="s">
        <v>99</v>
      </c>
      <c r="M9" s="234" t="s">
        <v>99</v>
      </c>
      <c r="N9" s="233" t="s">
        <v>99</v>
      </c>
      <c r="O9" s="234" t="s">
        <v>99</v>
      </c>
      <c r="P9" s="233" t="s">
        <v>99</v>
      </c>
      <c r="Q9" s="234" t="s">
        <v>99</v>
      </c>
      <c r="R9" s="447">
        <v>309021</v>
      </c>
      <c r="S9" s="232">
        <f>R9/$R$15*100</f>
        <v>12.658673264568773</v>
      </c>
      <c r="T9" s="447">
        <v>466391</v>
      </c>
      <c r="U9" s="232">
        <f>T9/$T$15*100</f>
        <v>17.844500390260325</v>
      </c>
    </row>
    <row r="10" spans="1:21" x14ac:dyDescent="0.2">
      <c r="A10" s="64" t="s">
        <v>336</v>
      </c>
      <c r="B10" s="233" t="s">
        <v>99</v>
      </c>
      <c r="C10" s="234" t="s">
        <v>99</v>
      </c>
      <c r="D10" s="233" t="s">
        <v>99</v>
      </c>
      <c r="E10" s="234" t="s">
        <v>99</v>
      </c>
      <c r="F10" s="233" t="s">
        <v>99</v>
      </c>
      <c r="G10" s="234" t="s">
        <v>99</v>
      </c>
      <c r="H10" s="233" t="s">
        <v>99</v>
      </c>
      <c r="I10" s="234" t="s">
        <v>99</v>
      </c>
      <c r="J10" s="233" t="s">
        <v>99</v>
      </c>
      <c r="K10" s="234" t="s">
        <v>99</v>
      </c>
      <c r="L10" s="233" t="s">
        <v>99</v>
      </c>
      <c r="M10" s="234" t="s">
        <v>99</v>
      </c>
      <c r="N10" s="233" t="s">
        <v>99</v>
      </c>
      <c r="O10" s="234" t="s">
        <v>99</v>
      </c>
      <c r="P10" s="233" t="s">
        <v>99</v>
      </c>
      <c r="Q10" s="234" t="s">
        <v>99</v>
      </c>
      <c r="R10" s="447">
        <v>282389</v>
      </c>
      <c r="S10" s="232">
        <f>R10/$R$15*100</f>
        <v>11.567725444252369</v>
      </c>
      <c r="T10" s="447">
        <v>213007</v>
      </c>
      <c r="U10" s="232">
        <f>T10/$T$15*100</f>
        <v>8.1498217045958885</v>
      </c>
    </row>
    <row r="11" spans="1:21" x14ac:dyDescent="0.2">
      <c r="A11" s="64" t="s">
        <v>334</v>
      </c>
      <c r="B11" s="233" t="s">
        <v>99</v>
      </c>
      <c r="C11" s="234" t="s">
        <v>99</v>
      </c>
      <c r="D11" s="233" t="s">
        <v>99</v>
      </c>
      <c r="E11" s="234" t="s">
        <v>99</v>
      </c>
      <c r="F11" s="233" t="s">
        <v>99</v>
      </c>
      <c r="G11" s="234" t="s">
        <v>99</v>
      </c>
      <c r="H11" s="233" t="s">
        <v>99</v>
      </c>
      <c r="I11" s="234" t="s">
        <v>99</v>
      </c>
      <c r="J11" s="233" t="s">
        <v>99</v>
      </c>
      <c r="K11" s="234" t="s">
        <v>99</v>
      </c>
      <c r="L11" s="233" t="s">
        <v>99</v>
      </c>
      <c r="M11" s="234" t="s">
        <v>99</v>
      </c>
      <c r="N11" s="233" t="s">
        <v>99</v>
      </c>
      <c r="O11" s="234" t="s">
        <v>99</v>
      </c>
      <c r="P11" s="233" t="s">
        <v>99</v>
      </c>
      <c r="Q11" s="234" t="s">
        <v>99</v>
      </c>
      <c r="R11" s="471" t="s">
        <v>99</v>
      </c>
      <c r="S11" s="234" t="s">
        <v>99</v>
      </c>
      <c r="T11" s="447">
        <v>278947</v>
      </c>
      <c r="U11" s="232">
        <f>T11/$T$15*100</f>
        <v>10.672739933579223</v>
      </c>
    </row>
    <row r="12" spans="1:21" x14ac:dyDescent="0.2">
      <c r="A12" s="64" t="s">
        <v>2</v>
      </c>
      <c r="B12" s="60">
        <v>36015</v>
      </c>
      <c r="C12" s="228">
        <f t="shared" si="0"/>
        <v>1.89745772802421</v>
      </c>
      <c r="D12" s="60">
        <v>225663</v>
      </c>
      <c r="E12" s="228">
        <f t="shared" si="1"/>
        <v>11.358502304286636</v>
      </c>
      <c r="F12" s="60">
        <v>76433</v>
      </c>
      <c r="G12" s="228">
        <f t="shared" si="2"/>
        <v>3.8456797297916028</v>
      </c>
      <c r="H12" s="60">
        <v>5480</v>
      </c>
      <c r="I12" s="228">
        <f t="shared" si="3"/>
        <v>0.23393590327006533</v>
      </c>
      <c r="J12" s="60">
        <v>2978</v>
      </c>
      <c r="K12" s="228">
        <f t="shared" si="4"/>
        <v>0.13347634156497201</v>
      </c>
      <c r="L12" s="60">
        <v>3189</v>
      </c>
      <c r="M12" s="228">
        <f t="shared" si="5"/>
        <v>0.133230392070849</v>
      </c>
      <c r="N12" s="231" t="s">
        <v>99</v>
      </c>
      <c r="O12" s="232" t="s">
        <v>99</v>
      </c>
      <c r="P12" s="84" t="s">
        <v>99</v>
      </c>
      <c r="Q12" s="232" t="s">
        <v>99</v>
      </c>
      <c r="R12" s="448" t="s">
        <v>99</v>
      </c>
      <c r="S12" s="232" t="s">
        <v>99</v>
      </c>
      <c r="T12" s="448" t="s">
        <v>99</v>
      </c>
      <c r="U12" s="232" t="s">
        <v>99</v>
      </c>
    </row>
    <row r="13" spans="1:21" x14ac:dyDescent="0.2">
      <c r="A13" s="69" t="s">
        <v>86</v>
      </c>
      <c r="B13" s="233" t="s">
        <v>99</v>
      </c>
      <c r="C13" s="234" t="s">
        <v>99</v>
      </c>
      <c r="D13" s="235">
        <v>189541</v>
      </c>
      <c r="E13" s="237">
        <f t="shared" si="1"/>
        <v>9.5403406196708964</v>
      </c>
      <c r="F13" s="235">
        <v>208126</v>
      </c>
      <c r="G13" s="237">
        <f t="shared" si="2"/>
        <v>10.471732621284094</v>
      </c>
      <c r="H13" s="235">
        <v>165956</v>
      </c>
      <c r="I13" s="237">
        <f t="shared" si="3"/>
        <v>7.0845012341399576</v>
      </c>
      <c r="J13" s="235">
        <v>106119</v>
      </c>
      <c r="K13" s="237">
        <f t="shared" si="4"/>
        <v>4.7563384454443467</v>
      </c>
      <c r="L13" s="235">
        <v>72557</v>
      </c>
      <c r="M13" s="237">
        <f t="shared" si="5"/>
        <v>3.0312943109076795</v>
      </c>
      <c r="N13" s="60">
        <v>22789</v>
      </c>
      <c r="O13" s="83">
        <f>N13/$N$15*100</f>
        <v>0.91591756942831204</v>
      </c>
      <c r="P13" s="84" t="s">
        <v>99</v>
      </c>
      <c r="Q13" s="232" t="s">
        <v>99</v>
      </c>
      <c r="R13" s="448" t="s">
        <v>99</v>
      </c>
      <c r="S13" s="232" t="s">
        <v>99</v>
      </c>
      <c r="T13" s="448" t="s">
        <v>99</v>
      </c>
      <c r="U13" s="232" t="s">
        <v>99</v>
      </c>
    </row>
    <row r="14" spans="1:21" ht="13.5" thickBot="1" x14ac:dyDescent="0.25">
      <c r="A14" s="238" t="s">
        <v>10</v>
      </c>
      <c r="B14" s="87">
        <f>B15-SUM(B3:B13)</f>
        <v>68683</v>
      </c>
      <c r="C14" s="239">
        <f t="shared" si="0"/>
        <v>3.6185780684127948</v>
      </c>
      <c r="D14" s="87">
        <f>D15-SUM(D3:D13)</f>
        <v>106979</v>
      </c>
      <c r="E14" s="239">
        <f t="shared" si="1"/>
        <v>5.3846719134739862</v>
      </c>
      <c r="F14" s="87">
        <f>F15-SUM(F3:F13)</f>
        <v>58843</v>
      </c>
      <c r="G14" s="239">
        <f t="shared" si="2"/>
        <v>2.960649619145229</v>
      </c>
      <c r="H14" s="87">
        <f>H15-SUM(H3:H13)</f>
        <v>15481</v>
      </c>
      <c r="I14" s="239">
        <f t="shared" si="3"/>
        <v>0.66086892673793463</v>
      </c>
      <c r="J14" s="87">
        <f>J15-SUM(J3:J13)</f>
        <v>30539</v>
      </c>
      <c r="K14" s="239">
        <f t="shared" si="4"/>
        <v>1.3687824026368973</v>
      </c>
      <c r="L14" s="87">
        <f>L15-SUM(L3:L13)</f>
        <v>28279</v>
      </c>
      <c r="M14" s="239">
        <f t="shared" si="5"/>
        <v>1.1814431663128062</v>
      </c>
      <c r="N14" s="87">
        <f>N15-SUM(N3:N13)</f>
        <v>153756</v>
      </c>
      <c r="O14" s="88">
        <f>N14/$N$15*100</f>
        <v>6.179640256484249</v>
      </c>
      <c r="P14" s="87">
        <f>P15-SUM(P3:P13)</f>
        <v>170974</v>
      </c>
      <c r="Q14" s="88">
        <f t="shared" si="6"/>
        <v>7.1724562644362386</v>
      </c>
      <c r="R14" s="449">
        <f>R15-SUM(R3:R13)</f>
        <v>118320</v>
      </c>
      <c r="S14" s="88">
        <f>R14/$R$15*100</f>
        <v>4.846836366019712</v>
      </c>
      <c r="T14" s="449">
        <f>T15-SUM(T3:T13)</f>
        <v>73760</v>
      </c>
      <c r="U14" s="88">
        <f>T14/$T$15*100</f>
        <v>2.8221178127056517</v>
      </c>
    </row>
    <row r="15" spans="1:21" ht="14.25" thickTop="1" thickBot="1" x14ac:dyDescent="0.25">
      <c r="A15" s="453" t="s">
        <v>5</v>
      </c>
      <c r="B15" s="464">
        <v>1898066</v>
      </c>
      <c r="C15" s="453">
        <f>SUM(C3:C14)</f>
        <v>100</v>
      </c>
      <c r="D15" s="464">
        <v>1986732</v>
      </c>
      <c r="E15" s="453">
        <f>SUM(E3:E14)</f>
        <v>99.999999999999986</v>
      </c>
      <c r="F15" s="464">
        <v>1987503</v>
      </c>
      <c r="G15" s="453">
        <f>SUM(G3:G14)</f>
        <v>100</v>
      </c>
      <c r="H15" s="462">
        <f>H17-H16</f>
        <v>2342522</v>
      </c>
      <c r="I15" s="453">
        <f>SUM(I3:I14)</f>
        <v>100.00000000000001</v>
      </c>
      <c r="J15" s="462">
        <f>J17-J16</f>
        <v>2231107</v>
      </c>
      <c r="K15" s="453">
        <f>SUM(K3:K14)</f>
        <v>100</v>
      </c>
      <c r="L15" s="462">
        <f>L17-L16</f>
        <v>2393598</v>
      </c>
      <c r="M15" s="453">
        <f>SUM(M3:M14)</f>
        <v>100</v>
      </c>
      <c r="N15" s="462">
        <f>N17-N16</f>
        <v>2488106</v>
      </c>
      <c r="O15" s="453">
        <f>SUM(O3:O14)</f>
        <v>100.00000000000001</v>
      </c>
      <c r="P15" s="462">
        <f>P17-P16</f>
        <v>2383758</v>
      </c>
      <c r="Q15" s="453">
        <f>SUM(Q3:Q14)</f>
        <v>100</v>
      </c>
      <c r="R15" s="462">
        <f>R17-R16</f>
        <v>2441180</v>
      </c>
      <c r="S15" s="453">
        <f>SUM(S3:S14)</f>
        <v>100.00000000000001</v>
      </c>
      <c r="T15" s="462">
        <f>T17-T16</f>
        <v>2613640</v>
      </c>
      <c r="U15" s="453">
        <f>SUM(U3:U14)</f>
        <v>100.00000000000001</v>
      </c>
    </row>
    <row r="16" spans="1:21" ht="14.25" thickTop="1" thickBot="1" x14ac:dyDescent="0.25">
      <c r="A16" s="92" t="s">
        <v>120</v>
      </c>
      <c r="B16" s="240">
        <v>13180</v>
      </c>
      <c r="C16" s="241">
        <f>B16/B17*100</f>
        <v>0.68960248968473969</v>
      </c>
      <c r="D16" s="242">
        <v>21497</v>
      </c>
      <c r="E16" s="241">
        <f>D16/D17*100</f>
        <v>1.0704456513674485</v>
      </c>
      <c r="F16" s="242">
        <v>20606</v>
      </c>
      <c r="G16" s="241">
        <f>F16/F17*100</f>
        <v>1.0261395173269976</v>
      </c>
      <c r="H16" s="242">
        <v>24864</v>
      </c>
      <c r="I16" s="241">
        <f>H16/H17*100</f>
        <v>1.0502723256790403</v>
      </c>
      <c r="J16" s="242">
        <v>35168</v>
      </c>
      <c r="K16" s="241">
        <f>J16/J17*100</f>
        <v>1.5517975532536872</v>
      </c>
      <c r="L16" s="242">
        <v>37805</v>
      </c>
      <c r="M16" s="241">
        <f>L16/L17*100</f>
        <v>1.5548635911035729</v>
      </c>
      <c r="N16" s="242">
        <v>34348</v>
      </c>
      <c r="O16" s="241">
        <f>N16/N17*100</f>
        <v>1.361689846474901</v>
      </c>
      <c r="P16" s="242">
        <v>65779</v>
      </c>
      <c r="Q16" s="94">
        <f>P16/P17*100</f>
        <v>2.6853646219673353</v>
      </c>
      <c r="R16" s="242">
        <v>34083</v>
      </c>
      <c r="S16" s="94">
        <f>R16/R17*100</f>
        <v>1.376944591342415</v>
      </c>
      <c r="T16" s="242">
        <v>20057</v>
      </c>
      <c r="U16" s="94">
        <f>T16/T17*100</f>
        <v>0.76155305640702031</v>
      </c>
    </row>
    <row r="17" spans="1:21" ht="14.25" thickTop="1" thickBot="1" x14ac:dyDescent="0.25">
      <c r="A17" s="456" t="s">
        <v>105</v>
      </c>
      <c r="B17" s="460">
        <v>1911246</v>
      </c>
      <c r="C17" s="461"/>
      <c r="D17" s="462">
        <v>2008229</v>
      </c>
      <c r="E17" s="461"/>
      <c r="F17" s="462">
        <v>2008109</v>
      </c>
      <c r="G17" s="461"/>
      <c r="H17" s="462">
        <f>H19-H18</f>
        <v>2367386</v>
      </c>
      <c r="I17" s="461"/>
      <c r="J17" s="462">
        <f>J19-J18</f>
        <v>2266275</v>
      </c>
      <c r="K17" s="461"/>
      <c r="L17" s="462">
        <f>L19-L18</f>
        <v>2431403</v>
      </c>
      <c r="M17" s="461"/>
      <c r="N17" s="462">
        <f>N19-N18</f>
        <v>2522454</v>
      </c>
      <c r="O17" s="461"/>
      <c r="P17" s="462">
        <f>P19-P18</f>
        <v>2449537</v>
      </c>
      <c r="Q17" s="463"/>
      <c r="R17" s="462">
        <f>R19-R18</f>
        <v>2475263</v>
      </c>
      <c r="S17" s="463"/>
      <c r="T17" s="462">
        <f>T19-T18</f>
        <v>2633697</v>
      </c>
      <c r="U17" s="463"/>
    </row>
    <row r="18" spans="1:21" ht="14.25" thickTop="1" thickBot="1" x14ac:dyDescent="0.25">
      <c r="A18" s="92" t="s">
        <v>13</v>
      </c>
      <c r="B18" s="245">
        <f>B19-B17</f>
        <v>19896</v>
      </c>
      <c r="C18" s="241">
        <f>B18/B19*100</f>
        <v>1.0302712073995595</v>
      </c>
      <c r="D18" s="245">
        <f>D19-D17</f>
        <v>22652</v>
      </c>
      <c r="E18" s="241">
        <f>D18/D19*100</f>
        <v>1.1153780058999025</v>
      </c>
      <c r="F18" s="245">
        <f>F19-F17</f>
        <v>11302</v>
      </c>
      <c r="G18" s="241">
        <f>F18/F19*100</f>
        <v>0.55966814085889394</v>
      </c>
      <c r="H18" s="246">
        <v>13214</v>
      </c>
      <c r="I18" s="241">
        <f>H18/H19*100</f>
        <v>0.5550701503822566</v>
      </c>
      <c r="J18" s="246">
        <v>13530</v>
      </c>
      <c r="K18" s="241">
        <f>J18/J19*100</f>
        <v>0.59347181008902083</v>
      </c>
      <c r="L18" s="246">
        <v>15821</v>
      </c>
      <c r="M18" s="241">
        <f>L18/L19*100</f>
        <v>0.64648761208618422</v>
      </c>
      <c r="N18" s="246">
        <v>16376</v>
      </c>
      <c r="O18" s="241">
        <f>N18/N19*100</f>
        <v>0.6450215256633961</v>
      </c>
      <c r="P18" s="246">
        <v>40710</v>
      </c>
      <c r="Q18" s="94">
        <f>P18/P19*100</f>
        <v>1.6347775943510823</v>
      </c>
      <c r="R18" s="246">
        <v>35196</v>
      </c>
      <c r="S18" s="94">
        <f>R18/R19*100</f>
        <v>1.4019746986507249</v>
      </c>
      <c r="T18" s="246">
        <v>38301</v>
      </c>
      <c r="U18" s="94">
        <f>T18/T19*100</f>
        <v>1.4334217316030926</v>
      </c>
    </row>
    <row r="19" spans="1:21" ht="14.25" thickTop="1" thickBot="1" x14ac:dyDescent="0.25">
      <c r="A19" s="456" t="s">
        <v>14</v>
      </c>
      <c r="B19" s="460">
        <v>1931142</v>
      </c>
      <c r="C19" s="461"/>
      <c r="D19" s="462">
        <v>2030881</v>
      </c>
      <c r="E19" s="461"/>
      <c r="F19" s="462">
        <v>2019411</v>
      </c>
      <c r="G19" s="461"/>
      <c r="H19" s="462">
        <v>2380600</v>
      </c>
      <c r="I19" s="461"/>
      <c r="J19" s="462">
        <v>2279805</v>
      </c>
      <c r="K19" s="461"/>
      <c r="L19" s="462">
        <v>2447224</v>
      </c>
      <c r="M19" s="461"/>
      <c r="N19" s="462">
        <v>2538830</v>
      </c>
      <c r="O19" s="461"/>
      <c r="P19" s="462">
        <v>2490247</v>
      </c>
      <c r="Q19" s="463"/>
      <c r="R19" s="462">
        <v>2510459</v>
      </c>
      <c r="S19" s="463"/>
      <c r="T19" s="462">
        <v>2671998</v>
      </c>
      <c r="U19" s="463"/>
    </row>
    <row r="20" spans="1:21" ht="14.25" thickTop="1" thickBot="1" x14ac:dyDescent="0.25">
      <c r="A20" s="92" t="s">
        <v>111</v>
      </c>
      <c r="B20" s="245">
        <f>B21-B19</f>
        <v>723825</v>
      </c>
      <c r="C20" s="241">
        <f>B20/B21*100</f>
        <v>27.263050727184179</v>
      </c>
      <c r="D20" s="246">
        <f>D21-D19</f>
        <v>696822</v>
      </c>
      <c r="E20" s="241">
        <f>D20/D21*100</f>
        <v>25.546109675430205</v>
      </c>
      <c r="F20" s="246">
        <f>F21-F19</f>
        <v>897054</v>
      </c>
      <c r="G20" s="241">
        <f>F20/F21*100</f>
        <v>30.758263857100975</v>
      </c>
      <c r="H20" s="246">
        <f>H21-H19</f>
        <v>749251</v>
      </c>
      <c r="I20" s="241">
        <f>H20/H21*100</f>
        <v>23.938871211441057</v>
      </c>
      <c r="J20" s="246">
        <f>J21-J19</f>
        <v>1082184</v>
      </c>
      <c r="K20" s="241">
        <f>J20/J21*100</f>
        <v>32.188802521364586</v>
      </c>
      <c r="L20" s="246">
        <f>L21-L19</f>
        <v>975874</v>
      </c>
      <c r="M20" s="241">
        <f>L20/L21*100</f>
        <v>28.508503116183061</v>
      </c>
      <c r="N20" s="246">
        <f>N21-N19</f>
        <v>950191</v>
      </c>
      <c r="O20" s="241">
        <f>N20/N21*100</f>
        <v>27.233742645859682</v>
      </c>
      <c r="P20" s="246">
        <f>P21-P19</f>
        <v>996056</v>
      </c>
      <c r="Q20" s="94">
        <f>P20/P21*100</f>
        <v>28.570551670351087</v>
      </c>
      <c r="R20" s="246">
        <f>R21-R19</f>
        <v>1098806</v>
      </c>
      <c r="S20" s="94">
        <f>R20/R21*100</f>
        <v>30.444037775004052</v>
      </c>
      <c r="T20" s="246">
        <v>852848</v>
      </c>
      <c r="U20" s="94">
        <f>T20/T21*100</f>
        <v>24.195326547599528</v>
      </c>
    </row>
    <row r="21" spans="1:21" ht="14.25" thickTop="1" thickBot="1" x14ac:dyDescent="0.25">
      <c r="A21" s="456" t="s">
        <v>11</v>
      </c>
      <c r="B21" s="457">
        <v>2654967</v>
      </c>
      <c r="C21" s="458"/>
      <c r="D21" s="458">
        <v>2727703</v>
      </c>
      <c r="E21" s="458"/>
      <c r="F21" s="458">
        <v>2916465</v>
      </c>
      <c r="G21" s="458"/>
      <c r="H21" s="458">
        <v>3129851</v>
      </c>
      <c r="I21" s="458"/>
      <c r="J21" s="458">
        <v>3361989</v>
      </c>
      <c r="K21" s="458"/>
      <c r="L21" s="458">
        <v>3423098</v>
      </c>
      <c r="M21" s="458"/>
      <c r="N21" s="458">
        <v>3489021</v>
      </c>
      <c r="O21" s="458"/>
      <c r="P21" s="458">
        <v>3486303</v>
      </c>
      <c r="Q21" s="459"/>
      <c r="R21" s="458">
        <v>3609265</v>
      </c>
      <c r="S21" s="459"/>
      <c r="T21" s="458">
        <f>T19+T20</f>
        <v>3524846</v>
      </c>
      <c r="U21" s="459"/>
    </row>
    <row r="22" spans="1:21" ht="10.5" customHeight="1" thickTop="1" x14ac:dyDescent="0.2"/>
    <row r="23" spans="1:21" x14ac:dyDescent="0.2">
      <c r="A23" s="501" t="s">
        <v>147</v>
      </c>
      <c r="B23" s="501"/>
      <c r="C23" s="501"/>
      <c r="D23" s="501"/>
      <c r="E23" s="501"/>
      <c r="F23" s="501"/>
      <c r="G23" s="501"/>
      <c r="H23" s="501"/>
      <c r="I23" s="501"/>
      <c r="J23" s="501"/>
      <c r="K23" s="501"/>
      <c r="L23" s="501"/>
      <c r="M23" s="501"/>
      <c r="N23" s="501"/>
    </row>
    <row r="24" spans="1:21" x14ac:dyDescent="0.2">
      <c r="A24" s="501" t="s">
        <v>148</v>
      </c>
      <c r="B24" s="501"/>
      <c r="C24" s="501"/>
      <c r="D24" s="501"/>
      <c r="E24" s="501"/>
      <c r="F24" s="501"/>
      <c r="G24" s="501"/>
      <c r="H24" s="501"/>
      <c r="I24" s="501"/>
      <c r="J24" s="501"/>
    </row>
    <row r="25" spans="1:21" ht="6.75" customHeight="1" x14ac:dyDescent="0.2"/>
    <row r="26" spans="1:21" x14ac:dyDescent="0.2">
      <c r="A26" s="501" t="s">
        <v>149</v>
      </c>
      <c r="B26" s="501"/>
      <c r="C26" s="501"/>
      <c r="D26" s="501"/>
      <c r="E26" s="501"/>
      <c r="F26" s="501"/>
      <c r="G26" s="501"/>
      <c r="H26" s="501"/>
      <c r="I26" s="501"/>
      <c r="J26" s="501"/>
      <c r="K26" s="501"/>
      <c r="L26" s="501"/>
      <c r="M26" s="501"/>
      <c r="N26" s="501"/>
      <c r="O26" s="501"/>
      <c r="P26" s="501"/>
    </row>
    <row r="27" spans="1:21" x14ac:dyDescent="0.2">
      <c r="A27" s="501" t="s">
        <v>150</v>
      </c>
      <c r="B27" s="501"/>
      <c r="C27" s="501"/>
      <c r="D27" s="501"/>
      <c r="E27" s="501"/>
      <c r="F27" s="501"/>
      <c r="G27" s="501"/>
      <c r="H27" s="501"/>
      <c r="I27" s="501"/>
      <c r="J27" s="501"/>
      <c r="K27" s="501"/>
      <c r="L27" s="501"/>
      <c r="M27" s="501"/>
      <c r="N27" s="501"/>
    </row>
    <row r="28" spans="1:21" x14ac:dyDescent="0.2">
      <c r="A28" s="501" t="s">
        <v>151</v>
      </c>
      <c r="B28" s="501"/>
      <c r="C28" s="501"/>
      <c r="D28" s="501"/>
      <c r="E28" s="501"/>
      <c r="F28" s="501"/>
      <c r="G28" s="501"/>
      <c r="H28" s="501"/>
    </row>
    <row r="29" spans="1:21" x14ac:dyDescent="0.2">
      <c r="A29" s="501" t="s">
        <v>152</v>
      </c>
      <c r="B29" s="501"/>
      <c r="C29" s="501"/>
      <c r="D29" s="501"/>
      <c r="E29" s="501"/>
      <c r="F29" s="501"/>
      <c r="G29" s="501"/>
      <c r="H29" s="501"/>
      <c r="I29" s="501"/>
      <c r="J29" s="501"/>
      <c r="K29" s="501"/>
      <c r="L29" s="501"/>
      <c r="M29" s="501"/>
      <c r="N29" s="501"/>
    </row>
    <row r="30" spans="1:21" x14ac:dyDescent="0.2">
      <c r="A30" s="501" t="s">
        <v>153</v>
      </c>
      <c r="B30" s="501"/>
      <c r="C30" s="501"/>
      <c r="D30" s="501"/>
      <c r="E30" s="501"/>
      <c r="F30" s="501"/>
      <c r="G30" s="501"/>
      <c r="H30" s="501"/>
      <c r="I30" s="501"/>
      <c r="J30" s="501"/>
      <c r="K30" s="501"/>
      <c r="L30" s="501"/>
      <c r="M30" s="501"/>
      <c r="N30" s="501"/>
      <c r="O30" s="501"/>
      <c r="P30" s="501"/>
    </row>
    <row r="31" spans="1:21" ht="6.75" customHeight="1" x14ac:dyDescent="0.2"/>
    <row r="32" spans="1:21" ht="12.75" customHeight="1" x14ac:dyDescent="0.2">
      <c r="A32" s="501" t="s">
        <v>154</v>
      </c>
      <c r="B32" s="501"/>
      <c r="C32" s="501"/>
      <c r="D32" s="501"/>
      <c r="E32" s="501"/>
      <c r="F32" s="501"/>
      <c r="G32" s="501"/>
      <c r="H32" s="501"/>
      <c r="I32" s="501"/>
      <c r="J32" s="501"/>
      <c r="K32" s="501"/>
      <c r="L32" s="501"/>
      <c r="M32" s="501"/>
      <c r="N32" s="501"/>
      <c r="O32" s="501"/>
      <c r="P32" s="501"/>
    </row>
    <row r="33" spans="1:20" ht="12.75" customHeight="1" x14ac:dyDescent="0.2">
      <c r="A33" s="501" t="s">
        <v>155</v>
      </c>
      <c r="B33" s="501"/>
      <c r="C33" s="501"/>
      <c r="D33" s="501"/>
      <c r="E33" s="501"/>
      <c r="F33" s="501"/>
      <c r="G33" s="501"/>
      <c r="H33" s="501"/>
    </row>
    <row r="34" spans="1:20" ht="12.75" customHeight="1" x14ac:dyDescent="0.2">
      <c r="A34" s="501" t="s">
        <v>156</v>
      </c>
      <c r="B34" s="501"/>
      <c r="C34" s="501"/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</row>
    <row r="35" spans="1:20" ht="7.5" customHeight="1" x14ac:dyDescent="0.2"/>
    <row r="36" spans="1:20" x14ac:dyDescent="0.2">
      <c r="A36" s="501" t="s">
        <v>96</v>
      </c>
      <c r="B36" s="501"/>
      <c r="C36" s="501"/>
      <c r="D36" s="501"/>
      <c r="E36" s="501"/>
      <c r="F36" s="501"/>
      <c r="G36" s="501"/>
      <c r="H36" s="501"/>
      <c r="I36" s="501"/>
      <c r="J36" s="501"/>
      <c r="K36" s="501"/>
      <c r="L36" s="501"/>
      <c r="M36" s="501"/>
      <c r="N36" s="501"/>
    </row>
    <row r="37" spans="1:20" x14ac:dyDescent="0.2">
      <c r="A37" s="501" t="s">
        <v>157</v>
      </c>
      <c r="B37" s="501"/>
      <c r="C37" s="501"/>
      <c r="D37" s="501"/>
    </row>
    <row r="38" spans="1:20" x14ac:dyDescent="0.2">
      <c r="A38" s="501" t="s">
        <v>332</v>
      </c>
      <c r="B38" s="501"/>
      <c r="C38" s="501"/>
      <c r="D38" s="501"/>
      <c r="E38" s="501"/>
      <c r="F38" s="501"/>
      <c r="G38" s="501"/>
      <c r="H38" s="501"/>
    </row>
    <row r="39" spans="1:20" x14ac:dyDescent="0.2">
      <c r="A39" s="30" t="s">
        <v>338</v>
      </c>
    </row>
    <row r="40" spans="1:20" x14ac:dyDescent="0.2">
      <c r="T40" s="30" t="s">
        <v>49</v>
      </c>
    </row>
  </sheetData>
  <mergeCells count="31">
    <mergeCell ref="A27:N27"/>
    <mergeCell ref="A28:H28"/>
    <mergeCell ref="A29:N29"/>
    <mergeCell ref="N1:O1"/>
    <mergeCell ref="P1:Q1"/>
    <mergeCell ref="D5:D6"/>
    <mergeCell ref="E5:E6"/>
    <mergeCell ref="N6:N8"/>
    <mergeCell ref="O6:O8"/>
    <mergeCell ref="B1:C1"/>
    <mergeCell ref="D1:E1"/>
    <mergeCell ref="F1:G1"/>
    <mergeCell ref="H1:I1"/>
    <mergeCell ref="J1:K1"/>
    <mergeCell ref="L1:M1"/>
    <mergeCell ref="R1:S1"/>
    <mergeCell ref="R7:R8"/>
    <mergeCell ref="A38:H38"/>
    <mergeCell ref="T1:U1"/>
    <mergeCell ref="T7:T8"/>
    <mergeCell ref="S7:S8"/>
    <mergeCell ref="U7:U8"/>
    <mergeCell ref="A30:P30"/>
    <mergeCell ref="A32:P32"/>
    <mergeCell ref="A33:H33"/>
    <mergeCell ref="A34:Q34"/>
    <mergeCell ref="A36:N36"/>
    <mergeCell ref="A37:D37"/>
    <mergeCell ref="A23:N23"/>
    <mergeCell ref="A24:J24"/>
    <mergeCell ref="A26:P26"/>
  </mergeCells>
  <printOptions horizontalCentered="1"/>
  <pageMargins left="0.15748031496062992" right="0.15748031496062992" top="1.0629921259842521" bottom="0.15748031496062992" header="0" footer="0"/>
  <pageSetup paperSize="8" scale="120" orientation="landscape" r:id="rId1"/>
  <headerFooter alignWithMargins="0">
    <oddHeader>&amp;C&amp;"Arial,Negrita"&amp;14&amp;UELECCIONES EN VALENCIA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226" workbookViewId="0">
      <selection activeCell="A11" sqref="A11:K11"/>
    </sheetView>
  </sheetViews>
  <sheetFormatPr baseColWidth="10" defaultRowHeight="12.75" x14ac:dyDescent="0.2"/>
  <cols>
    <col min="1" max="1" width="18.7109375" style="30" bestFit="1" customWidth="1"/>
    <col min="2" max="11" width="5.140625" style="30" bestFit="1" customWidth="1"/>
    <col min="12" max="16384" width="11.42578125" style="30"/>
  </cols>
  <sheetData>
    <row r="1" spans="1:11" ht="14.25" thickTop="1" thickBot="1" x14ac:dyDescent="0.25">
      <c r="A1" s="453" t="s">
        <v>335</v>
      </c>
      <c r="B1" s="453">
        <v>1983</v>
      </c>
      <c r="C1" s="453">
        <v>1987</v>
      </c>
      <c r="D1" s="453">
        <v>1991</v>
      </c>
      <c r="E1" s="453">
        <v>1995</v>
      </c>
      <c r="F1" s="453">
        <v>1999</v>
      </c>
      <c r="G1" s="453">
        <v>2003</v>
      </c>
      <c r="H1" s="453">
        <v>2007</v>
      </c>
      <c r="I1" s="453">
        <v>2011</v>
      </c>
      <c r="J1" s="453">
        <v>2016</v>
      </c>
      <c r="K1" s="453">
        <v>2019</v>
      </c>
    </row>
    <row r="2" spans="1:11" ht="13.5" thickTop="1" x14ac:dyDescent="0.2">
      <c r="A2" s="78" t="s">
        <v>3</v>
      </c>
      <c r="B2" s="253">
        <v>51</v>
      </c>
      <c r="C2" s="253">
        <v>42</v>
      </c>
      <c r="D2" s="253">
        <v>45</v>
      </c>
      <c r="E2" s="253">
        <v>32</v>
      </c>
      <c r="F2" s="253">
        <v>35</v>
      </c>
      <c r="G2" s="254">
        <v>35</v>
      </c>
      <c r="H2" s="254">
        <v>37</v>
      </c>
      <c r="I2" s="467">
        <v>33</v>
      </c>
      <c r="J2" s="467">
        <v>23</v>
      </c>
      <c r="K2" s="255">
        <v>27</v>
      </c>
    </row>
    <row r="3" spans="1:11" x14ac:dyDescent="0.2">
      <c r="A3" s="79" t="s">
        <v>18</v>
      </c>
      <c r="B3" s="256">
        <v>32</v>
      </c>
      <c r="C3" s="256">
        <v>25</v>
      </c>
      <c r="D3" s="256">
        <v>31</v>
      </c>
      <c r="E3" s="256">
        <v>42</v>
      </c>
      <c r="F3" s="256">
        <v>49</v>
      </c>
      <c r="G3" s="257">
        <v>48</v>
      </c>
      <c r="H3" s="257">
        <v>55</v>
      </c>
      <c r="I3" s="257">
        <v>55</v>
      </c>
      <c r="J3" s="257">
        <v>31</v>
      </c>
      <c r="K3" s="258">
        <v>19</v>
      </c>
    </row>
    <row r="4" spans="1:11" x14ac:dyDescent="0.2">
      <c r="A4" s="79" t="s">
        <v>145</v>
      </c>
      <c r="B4" s="256">
        <v>6</v>
      </c>
      <c r="C4" s="256">
        <v>6</v>
      </c>
      <c r="D4" s="256">
        <v>6</v>
      </c>
      <c r="E4" s="256">
        <v>10</v>
      </c>
      <c r="F4" s="256">
        <v>5</v>
      </c>
      <c r="G4" s="257">
        <v>6</v>
      </c>
      <c r="H4" s="595">
        <v>7</v>
      </c>
      <c r="I4" s="468">
        <v>5</v>
      </c>
      <c r="J4" s="257" t="s">
        <v>99</v>
      </c>
      <c r="K4" s="258" t="s">
        <v>99</v>
      </c>
    </row>
    <row r="5" spans="1:11" x14ac:dyDescent="0.2">
      <c r="A5" s="80" t="s">
        <v>146</v>
      </c>
      <c r="B5" s="250" t="s">
        <v>99</v>
      </c>
      <c r="C5" s="250" t="s">
        <v>99</v>
      </c>
      <c r="D5" s="250" t="s">
        <v>99</v>
      </c>
      <c r="E5" s="250" t="s">
        <v>99</v>
      </c>
      <c r="F5" s="250" t="s">
        <v>99</v>
      </c>
      <c r="G5" s="250" t="s">
        <v>99</v>
      </c>
      <c r="H5" s="596"/>
      <c r="I5" s="469">
        <v>6</v>
      </c>
      <c r="J5" s="469">
        <v>19</v>
      </c>
      <c r="K5" s="470">
        <v>17</v>
      </c>
    </row>
    <row r="6" spans="1:11" x14ac:dyDescent="0.2">
      <c r="A6" s="80" t="s">
        <v>330</v>
      </c>
      <c r="B6" s="250" t="s">
        <v>99</v>
      </c>
      <c r="C6" s="250" t="s">
        <v>99</v>
      </c>
      <c r="D6" s="250" t="s">
        <v>99</v>
      </c>
      <c r="E6" s="250" t="s">
        <v>99</v>
      </c>
      <c r="F6" s="250" t="s">
        <v>99</v>
      </c>
      <c r="G6" s="250" t="s">
        <v>99</v>
      </c>
      <c r="H6" s="250" t="s">
        <v>99</v>
      </c>
      <c r="I6" s="465" t="s">
        <v>99</v>
      </c>
      <c r="J6" s="260">
        <v>13</v>
      </c>
      <c r="K6" s="252">
        <v>18</v>
      </c>
    </row>
    <row r="7" spans="1:11" x14ac:dyDescent="0.2">
      <c r="A7" s="80" t="s">
        <v>331</v>
      </c>
      <c r="B7" s="250" t="s">
        <v>99</v>
      </c>
      <c r="C7" s="250" t="s">
        <v>99</v>
      </c>
      <c r="D7" s="250" t="s">
        <v>99</v>
      </c>
      <c r="E7" s="250" t="s">
        <v>99</v>
      </c>
      <c r="F7" s="250" t="s">
        <v>99</v>
      </c>
      <c r="G7" s="250" t="s">
        <v>99</v>
      </c>
      <c r="H7" s="250" t="s">
        <v>99</v>
      </c>
      <c r="I7" s="465" t="s">
        <v>99</v>
      </c>
      <c r="J7" s="260">
        <v>13</v>
      </c>
      <c r="K7" s="252">
        <v>8</v>
      </c>
    </row>
    <row r="8" spans="1:11" x14ac:dyDescent="0.2">
      <c r="A8" s="80" t="s">
        <v>334</v>
      </c>
      <c r="B8" s="250" t="s">
        <v>99</v>
      </c>
      <c r="C8" s="250" t="s">
        <v>99</v>
      </c>
      <c r="D8" s="250" t="s">
        <v>99</v>
      </c>
      <c r="E8" s="250" t="s">
        <v>99</v>
      </c>
      <c r="F8" s="250" t="s">
        <v>99</v>
      </c>
      <c r="G8" s="250" t="s">
        <v>99</v>
      </c>
      <c r="H8" s="250" t="s">
        <v>99</v>
      </c>
      <c r="I8" s="465" t="s">
        <v>99</v>
      </c>
      <c r="J8" s="257" t="s">
        <v>99</v>
      </c>
      <c r="K8" s="252">
        <v>10</v>
      </c>
    </row>
    <row r="9" spans="1:11" x14ac:dyDescent="0.2">
      <c r="A9" s="80" t="s">
        <v>2</v>
      </c>
      <c r="B9" s="250" t="s">
        <v>99</v>
      </c>
      <c r="C9" s="259">
        <v>10</v>
      </c>
      <c r="D9" s="250" t="s">
        <v>99</v>
      </c>
      <c r="E9" s="250" t="s">
        <v>99</v>
      </c>
      <c r="F9" s="250" t="s">
        <v>99</v>
      </c>
      <c r="G9" s="250" t="s">
        <v>99</v>
      </c>
      <c r="H9" s="250" t="s">
        <v>99</v>
      </c>
      <c r="I9" s="465" t="s">
        <v>99</v>
      </c>
      <c r="J9" s="260" t="s">
        <v>99</v>
      </c>
      <c r="K9" s="252" t="s">
        <v>99</v>
      </c>
    </row>
    <row r="10" spans="1:11" ht="13.5" thickBot="1" x14ac:dyDescent="0.25">
      <c r="A10" s="80" t="s">
        <v>86</v>
      </c>
      <c r="B10" s="250" t="s">
        <v>99</v>
      </c>
      <c r="C10" s="259">
        <v>6</v>
      </c>
      <c r="D10" s="259">
        <v>7</v>
      </c>
      <c r="E10" s="259">
        <v>5</v>
      </c>
      <c r="F10" s="250" t="s">
        <v>99</v>
      </c>
      <c r="G10" s="250" t="s">
        <v>99</v>
      </c>
      <c r="H10" s="250" t="s">
        <v>99</v>
      </c>
      <c r="I10" s="465" t="s">
        <v>99</v>
      </c>
      <c r="J10" s="260" t="s">
        <v>99</v>
      </c>
      <c r="K10" s="466" t="s">
        <v>99</v>
      </c>
    </row>
    <row r="11" spans="1:11" ht="14.25" thickTop="1" thickBot="1" x14ac:dyDescent="0.25">
      <c r="A11" s="453" t="s">
        <v>5</v>
      </c>
      <c r="B11" s="455">
        <f t="shared" ref="B11:I11" si="0">SUM(B2:B10)</f>
        <v>89</v>
      </c>
      <c r="C11" s="455">
        <f t="shared" si="0"/>
        <v>89</v>
      </c>
      <c r="D11" s="455">
        <f t="shared" si="0"/>
        <v>89</v>
      </c>
      <c r="E11" s="455">
        <f t="shared" si="0"/>
        <v>89</v>
      </c>
      <c r="F11" s="455">
        <f t="shared" si="0"/>
        <v>89</v>
      </c>
      <c r="G11" s="455">
        <f t="shared" si="0"/>
        <v>89</v>
      </c>
      <c r="H11" s="455">
        <f t="shared" si="0"/>
        <v>99</v>
      </c>
      <c r="I11" s="455">
        <f t="shared" si="0"/>
        <v>99</v>
      </c>
      <c r="J11" s="455">
        <f t="shared" ref="J11:K11" si="1">SUM(J2:J10)</f>
        <v>99</v>
      </c>
      <c r="K11" s="455">
        <f t="shared" si="1"/>
        <v>99</v>
      </c>
    </row>
    <row r="12" spans="1:11" ht="6.75" customHeight="1" thickTop="1" x14ac:dyDescent="0.2"/>
    <row r="13" spans="1:11" x14ac:dyDescent="0.2">
      <c r="A13" s="501" t="s">
        <v>147</v>
      </c>
      <c r="B13" s="501"/>
      <c r="C13" s="501"/>
      <c r="D13" s="501"/>
      <c r="E13" s="501"/>
      <c r="F13" s="501"/>
      <c r="G13" s="501"/>
      <c r="H13" s="501"/>
      <c r="I13" s="501"/>
    </row>
    <row r="14" spans="1:11" x14ac:dyDescent="0.2">
      <c r="A14" s="30" t="s">
        <v>148</v>
      </c>
    </row>
    <row r="15" spans="1:11" ht="6" customHeight="1" x14ac:dyDescent="0.2"/>
    <row r="16" spans="1:11" x14ac:dyDescent="0.2">
      <c r="A16" s="501" t="s">
        <v>149</v>
      </c>
      <c r="B16" s="501"/>
      <c r="C16" s="501"/>
    </row>
    <row r="17" spans="1:9" x14ac:dyDescent="0.2">
      <c r="A17" s="501" t="s">
        <v>150</v>
      </c>
      <c r="B17" s="501"/>
    </row>
    <row r="18" spans="1:9" x14ac:dyDescent="0.2">
      <c r="A18" s="501" t="s">
        <v>151</v>
      </c>
      <c r="B18" s="501"/>
      <c r="C18" s="501"/>
      <c r="D18" s="501"/>
      <c r="E18" s="501"/>
      <c r="F18" s="501"/>
      <c r="G18" s="501"/>
      <c r="H18" s="501"/>
    </row>
    <row r="19" spans="1:9" x14ac:dyDescent="0.2">
      <c r="A19" s="501" t="s">
        <v>158</v>
      </c>
      <c r="B19" s="501"/>
      <c r="C19" s="501"/>
      <c r="D19" s="501"/>
      <c r="E19" s="501"/>
      <c r="F19" s="501"/>
    </row>
    <row r="20" spans="1:9" x14ac:dyDescent="0.2">
      <c r="A20" s="501" t="s">
        <v>153</v>
      </c>
      <c r="B20" s="501"/>
      <c r="C20" s="501"/>
      <c r="D20" s="501"/>
      <c r="E20" s="501"/>
      <c r="F20" s="501"/>
      <c r="G20" s="501"/>
      <c r="H20" s="501"/>
      <c r="I20" s="501"/>
    </row>
    <row r="21" spans="1:9" ht="6.75" customHeight="1" x14ac:dyDescent="0.2"/>
    <row r="22" spans="1:9" x14ac:dyDescent="0.2">
      <c r="A22" s="501" t="s">
        <v>154</v>
      </c>
      <c r="B22" s="501"/>
      <c r="C22" s="501"/>
    </row>
    <row r="23" spans="1:9" x14ac:dyDescent="0.2">
      <c r="A23" s="501" t="s">
        <v>155</v>
      </c>
      <c r="B23" s="501"/>
      <c r="C23" s="501"/>
      <c r="D23" s="501"/>
      <c r="E23" s="501"/>
      <c r="F23" s="501"/>
      <c r="G23" s="501"/>
      <c r="H23" s="501"/>
    </row>
    <row r="24" spans="1:9" x14ac:dyDescent="0.2">
      <c r="A24" s="501" t="s">
        <v>156</v>
      </c>
      <c r="B24" s="501"/>
      <c r="C24" s="501"/>
      <c r="D24" s="501"/>
      <c r="E24" s="501"/>
      <c r="F24" s="501"/>
      <c r="G24" s="501"/>
      <c r="H24" s="501"/>
      <c r="I24" s="501"/>
    </row>
    <row r="25" spans="1:9" ht="6.75" customHeight="1" x14ac:dyDescent="0.2"/>
    <row r="26" spans="1:9" x14ac:dyDescent="0.2">
      <c r="A26" s="501" t="s">
        <v>96</v>
      </c>
      <c r="B26" s="501"/>
      <c r="C26" s="501"/>
    </row>
    <row r="27" spans="1:9" ht="6" customHeight="1" x14ac:dyDescent="0.2"/>
    <row r="28" spans="1:9" x14ac:dyDescent="0.2">
      <c r="A28" s="501" t="s">
        <v>157</v>
      </c>
      <c r="B28" s="501"/>
      <c r="C28" s="501"/>
      <c r="D28" s="501"/>
    </row>
  </sheetData>
  <mergeCells count="12">
    <mergeCell ref="H4:H5"/>
    <mergeCell ref="A13:I13"/>
    <mergeCell ref="A18:H18"/>
    <mergeCell ref="A23:H23"/>
    <mergeCell ref="A28:D28"/>
    <mergeCell ref="A19:F19"/>
    <mergeCell ref="A20:I20"/>
    <mergeCell ref="A16:C16"/>
    <mergeCell ref="A22:C22"/>
    <mergeCell ref="A26:C26"/>
    <mergeCell ref="A17:B17"/>
    <mergeCell ref="A24:I24"/>
  </mergeCells>
  <printOptions horizontalCentered="1"/>
  <pageMargins left="0.74803149606299213" right="0.74803149606299213" top="0.35433070866141736" bottom="0.15748031496062992" header="0" footer="0"/>
  <pageSetup paperSize="8" scale="24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="175" zoomScaleNormal="175" workbookViewId="0">
      <selection activeCell="H19" sqref="H19"/>
    </sheetView>
  </sheetViews>
  <sheetFormatPr baseColWidth="10" defaultColWidth="57.7109375" defaultRowHeight="12.75" x14ac:dyDescent="0.2"/>
  <cols>
    <col min="1" max="1" width="55.85546875" style="600" customWidth="1"/>
    <col min="2" max="2" width="9.42578125" style="600" bestFit="1" customWidth="1"/>
    <col min="3" max="3" width="5.7109375" style="600" bestFit="1" customWidth="1"/>
    <col min="4" max="4" width="4.5703125" style="600" bestFit="1" customWidth="1"/>
    <col min="5" max="5" width="9.42578125" style="600" bestFit="1" customWidth="1"/>
    <col min="6" max="6" width="5.7109375" style="600" bestFit="1" customWidth="1"/>
    <col min="7" max="7" width="4.5703125" style="600" bestFit="1" customWidth="1"/>
    <col min="8" max="16384" width="57.7109375" style="600"/>
  </cols>
  <sheetData>
    <row r="1" spans="1:8" x14ac:dyDescent="0.2">
      <c r="A1" s="597" t="s">
        <v>357</v>
      </c>
      <c r="B1" s="598"/>
      <c r="C1" s="598"/>
      <c r="D1" s="598"/>
      <c r="E1" s="598"/>
      <c r="F1" s="598"/>
      <c r="G1" s="599"/>
    </row>
    <row r="2" spans="1:8" x14ac:dyDescent="0.2">
      <c r="B2" s="597">
        <v>2016</v>
      </c>
      <c r="C2" s="598"/>
      <c r="D2" s="599"/>
      <c r="E2" s="597">
        <v>2020</v>
      </c>
      <c r="F2" s="598"/>
      <c r="G2" s="599"/>
    </row>
    <row r="3" spans="1:8" x14ac:dyDescent="0.2">
      <c r="A3" s="601" t="s">
        <v>358</v>
      </c>
      <c r="B3" s="602" t="s">
        <v>182</v>
      </c>
      <c r="C3" s="602" t="s">
        <v>7</v>
      </c>
      <c r="D3" s="602" t="s">
        <v>308</v>
      </c>
      <c r="E3" s="601" t="s">
        <v>182</v>
      </c>
      <c r="F3" s="601" t="s">
        <v>7</v>
      </c>
      <c r="G3" s="601" t="s">
        <v>308</v>
      </c>
    </row>
    <row r="4" spans="1:8" x14ac:dyDescent="0.2">
      <c r="A4" s="603" t="s">
        <v>359</v>
      </c>
      <c r="B4" s="604">
        <v>398168</v>
      </c>
      <c r="C4" s="605">
        <f>B4/$B$12*100</f>
        <v>37.59834712616761</v>
      </c>
      <c r="D4" s="606">
        <v>28</v>
      </c>
      <c r="E4" s="604">
        <v>349429</v>
      </c>
      <c r="F4" s="605">
        <f>E4/$E$12*100</f>
        <v>39.126369701190711</v>
      </c>
      <c r="G4" s="606">
        <v>31</v>
      </c>
    </row>
    <row r="5" spans="1:8" x14ac:dyDescent="0.2">
      <c r="A5" s="603" t="s">
        <v>360</v>
      </c>
      <c r="B5" s="604">
        <v>225172</v>
      </c>
      <c r="C5" s="605">
        <f t="shared" ref="C5:C11" si="0">B5/$B$12*100</f>
        <v>21.262620348931637</v>
      </c>
      <c r="D5" s="606">
        <v>18</v>
      </c>
      <c r="E5" s="604">
        <v>248688</v>
      </c>
      <c r="F5" s="605">
        <f t="shared" ref="F5:F10" si="1">E5/$E$12*100</f>
        <v>27.846167971890473</v>
      </c>
      <c r="G5" s="606">
        <v>21</v>
      </c>
    </row>
    <row r="6" spans="1:8" x14ac:dyDescent="0.2">
      <c r="A6" s="603" t="s">
        <v>361</v>
      </c>
      <c r="B6" s="604">
        <v>157334</v>
      </c>
      <c r="C6" s="605">
        <f t="shared" si="0"/>
        <v>14.856789964910424</v>
      </c>
      <c r="D6" s="606">
        <v>11</v>
      </c>
      <c r="E6" s="604">
        <v>71759</v>
      </c>
      <c r="F6" s="605">
        <f t="shared" si="1"/>
        <v>8.0350204573396731</v>
      </c>
      <c r="G6" s="606">
        <v>6</v>
      </c>
    </row>
    <row r="7" spans="1:8" ht="12.75" customHeight="1" x14ac:dyDescent="0.2">
      <c r="A7" s="603" t="s">
        <v>362</v>
      </c>
      <c r="B7" s="604">
        <v>126420</v>
      </c>
      <c r="C7" s="605">
        <f t="shared" si="0"/>
        <v>11.937631963618646</v>
      </c>
      <c r="D7" s="606">
        <v>9</v>
      </c>
      <c r="E7" s="604">
        <v>121869</v>
      </c>
      <c r="F7" s="605">
        <f t="shared" si="1"/>
        <v>13.645952537180403</v>
      </c>
      <c r="G7" s="606">
        <v>10</v>
      </c>
    </row>
    <row r="8" spans="1:8" x14ac:dyDescent="0.2">
      <c r="A8" s="603" t="s">
        <v>363</v>
      </c>
      <c r="B8" s="604">
        <v>107771</v>
      </c>
      <c r="C8" s="605">
        <f t="shared" si="0"/>
        <v>10.176637670868098</v>
      </c>
      <c r="D8" s="606">
        <v>9</v>
      </c>
      <c r="E8" s="607">
        <v>60299</v>
      </c>
      <c r="F8" s="605">
        <f t="shared" si="1"/>
        <v>6.7518178703315943</v>
      </c>
      <c r="G8" s="608">
        <v>6</v>
      </c>
    </row>
    <row r="9" spans="1:8" x14ac:dyDescent="0.2">
      <c r="A9" s="603" t="s">
        <v>364</v>
      </c>
      <c r="B9" s="604">
        <v>21477</v>
      </c>
      <c r="C9" s="605">
        <f t="shared" si="0"/>
        <v>2.0280376655801109</v>
      </c>
      <c r="D9" s="606">
        <v>0</v>
      </c>
      <c r="E9" s="609"/>
      <c r="F9" s="605">
        <f t="shared" si="1"/>
        <v>0</v>
      </c>
      <c r="G9" s="608"/>
    </row>
    <row r="10" spans="1:8" x14ac:dyDescent="0.2">
      <c r="A10" s="603" t="s">
        <v>365</v>
      </c>
      <c r="B10" s="604">
        <v>771</v>
      </c>
      <c r="C10" s="605">
        <f t="shared" si="0"/>
        <v>7.2804257585429327E-2</v>
      </c>
      <c r="D10" s="606">
        <v>0</v>
      </c>
      <c r="E10" s="604">
        <v>17517</v>
      </c>
      <c r="F10" s="605">
        <f t="shared" si="1"/>
        <v>1.9614188234398338</v>
      </c>
      <c r="G10" s="606">
        <v>1</v>
      </c>
    </row>
    <row r="11" spans="1:8" x14ac:dyDescent="0.2">
      <c r="A11" s="603" t="s">
        <v>10</v>
      </c>
      <c r="B11" s="604">
        <f>B12-SUM(B4:B10)</f>
        <v>21891</v>
      </c>
      <c r="C11" s="605">
        <f t="shared" si="0"/>
        <v>2.067131002338046</v>
      </c>
      <c r="D11" s="606">
        <v>0</v>
      </c>
      <c r="E11" s="604">
        <f>E12-SUM(E4:E10)</f>
        <v>23517</v>
      </c>
      <c r="F11" s="605">
        <f>E11/E12*100</f>
        <v>2.633252638627309</v>
      </c>
      <c r="G11" s="610">
        <v>0</v>
      </c>
    </row>
    <row r="12" spans="1:8" x14ac:dyDescent="0.2">
      <c r="A12" s="492" t="s">
        <v>348</v>
      </c>
      <c r="B12" s="611">
        <v>1059004</v>
      </c>
      <c r="C12" s="612">
        <f>SUM(C4:C11)</f>
        <v>100</v>
      </c>
      <c r="D12" s="613">
        <f>SUM(D4:D8)</f>
        <v>75</v>
      </c>
      <c r="E12" s="611">
        <f>E14-E13</f>
        <v>893078</v>
      </c>
      <c r="F12" s="612">
        <f>SUM(F4:F11)</f>
        <v>99.999999999999986</v>
      </c>
      <c r="G12" s="613">
        <f>SUM(G4:G10)</f>
        <v>75</v>
      </c>
    </row>
    <row r="13" spans="1:8" x14ac:dyDescent="0.2">
      <c r="A13" s="614" t="s">
        <v>210</v>
      </c>
      <c r="B13" s="604">
        <v>6681</v>
      </c>
      <c r="C13" s="615">
        <f>B13/B14*100</f>
        <v>0.62692071296865404</v>
      </c>
      <c r="D13" s="616"/>
      <c r="E13" s="604">
        <v>8515</v>
      </c>
      <c r="F13" s="615">
        <f>E13/E14*100</f>
        <v>0.94443945327880763</v>
      </c>
      <c r="G13" s="616"/>
    </row>
    <row r="14" spans="1:8" x14ac:dyDescent="0.2">
      <c r="A14" s="492" t="s">
        <v>366</v>
      </c>
      <c r="B14" s="611">
        <f>SUM(B12:B13)</f>
        <v>1065685</v>
      </c>
      <c r="C14" s="610">
        <v>100</v>
      </c>
      <c r="D14" s="617"/>
      <c r="E14" s="611">
        <f>E16-E15</f>
        <v>901593</v>
      </c>
      <c r="F14" s="610"/>
      <c r="G14" s="617"/>
      <c r="H14" s="618"/>
    </row>
    <row r="15" spans="1:8" x14ac:dyDescent="0.2">
      <c r="A15" s="614" t="s">
        <v>212</v>
      </c>
      <c r="B15" s="604">
        <v>4672</v>
      </c>
      <c r="C15" s="615">
        <f>B15/B16*100</f>
        <v>0.43648988141339762</v>
      </c>
      <c r="D15" s="619"/>
      <c r="E15" s="604">
        <v>6735</v>
      </c>
      <c r="F15" s="615">
        <f>E15/E16*100</f>
        <v>0.74147224350675089</v>
      </c>
      <c r="G15" s="619"/>
      <c r="H15" s="620"/>
    </row>
    <row r="16" spans="1:8" x14ac:dyDescent="0.2">
      <c r="A16" s="621" t="s">
        <v>213</v>
      </c>
      <c r="B16" s="611">
        <f>SUM(B14:B15)</f>
        <v>1070357</v>
      </c>
      <c r="C16" s="615"/>
      <c r="D16" s="617"/>
      <c r="E16" s="611">
        <v>908328</v>
      </c>
      <c r="F16" s="615"/>
      <c r="G16" s="617"/>
      <c r="H16" s="618"/>
    </row>
    <row r="17" spans="1:8" x14ac:dyDescent="0.2">
      <c r="A17" s="622" t="s">
        <v>214</v>
      </c>
      <c r="B17" s="623">
        <f>B18-B16</f>
        <v>713062</v>
      </c>
      <c r="C17" s="615">
        <f>B17/B18*100</f>
        <v>39.982864374552477</v>
      </c>
      <c r="D17" s="624"/>
      <c r="E17" s="623">
        <v>809990</v>
      </c>
      <c r="F17" s="615">
        <f>E17/E18*100</f>
        <v>47.138538966594076</v>
      </c>
      <c r="G17" s="624"/>
      <c r="H17" s="620"/>
    </row>
    <row r="18" spans="1:8" x14ac:dyDescent="0.2">
      <c r="A18" s="621" t="s">
        <v>11</v>
      </c>
      <c r="B18" s="611">
        <v>1783419</v>
      </c>
      <c r="C18" s="615"/>
      <c r="D18" s="617"/>
      <c r="E18" s="611">
        <v>1718318</v>
      </c>
      <c r="F18" s="615"/>
      <c r="G18" s="617"/>
      <c r="H18" s="620"/>
    </row>
    <row r="19" spans="1:8" x14ac:dyDescent="0.2">
      <c r="E19" s="625"/>
    </row>
    <row r="20" spans="1:8" x14ac:dyDescent="0.2">
      <c r="B20" s="625"/>
    </row>
  </sheetData>
  <mergeCells count="5">
    <mergeCell ref="A1:G1"/>
    <mergeCell ref="B2:D2"/>
    <mergeCell ref="E2:G2"/>
    <mergeCell ref="E8:E9"/>
    <mergeCell ref="G8:G9"/>
  </mergeCells>
  <printOptions horizontalCentered="1"/>
  <pageMargins left="0.59055118110236227" right="0.59055118110236227" top="0.74803149606299213" bottom="0.74803149606299213" header="0.31496062992125984" footer="0.31496062992125984"/>
  <pageSetup paperSize="9" scale="140" orientation="landscape" horizontalDpi="1200" verticalDpi="12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="220" zoomScaleNormal="220" workbookViewId="0">
      <selection activeCell="C11" sqref="C11"/>
    </sheetView>
  </sheetViews>
  <sheetFormatPr baseColWidth="10" defaultRowHeight="12.75" x14ac:dyDescent="0.2"/>
  <cols>
    <col min="1" max="1" width="18.42578125" style="600" bestFit="1" customWidth="1"/>
    <col min="2" max="13" width="5" style="600" bestFit="1" customWidth="1"/>
    <col min="14" max="16384" width="11.42578125" style="600"/>
  </cols>
  <sheetData>
    <row r="1" spans="1:13" x14ac:dyDescent="0.2">
      <c r="A1" s="597" t="s">
        <v>367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9"/>
    </row>
    <row r="2" spans="1:13" x14ac:dyDescent="0.2">
      <c r="A2" s="626"/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</row>
    <row r="3" spans="1:13" x14ac:dyDescent="0.2">
      <c r="A3" s="627" t="s">
        <v>355</v>
      </c>
      <c r="B3" s="627">
        <v>1980</v>
      </c>
      <c r="C3" s="627">
        <v>1984</v>
      </c>
      <c r="D3" s="627">
        <v>1986</v>
      </c>
      <c r="E3" s="627">
        <v>1990</v>
      </c>
      <c r="F3" s="627">
        <v>1994</v>
      </c>
      <c r="G3" s="627">
        <v>1998</v>
      </c>
      <c r="H3" s="627">
        <v>2001</v>
      </c>
      <c r="I3" s="627">
        <v>2005</v>
      </c>
      <c r="J3" s="627">
        <v>2009</v>
      </c>
      <c r="K3" s="627">
        <v>2012</v>
      </c>
      <c r="L3" s="627">
        <v>2016</v>
      </c>
      <c r="M3" s="627">
        <v>2020</v>
      </c>
    </row>
    <row r="4" spans="1:13" x14ac:dyDescent="0.2">
      <c r="A4" s="628" t="s">
        <v>368</v>
      </c>
      <c r="B4" s="629">
        <v>25</v>
      </c>
      <c r="C4" s="629">
        <v>32</v>
      </c>
      <c r="D4" s="629">
        <v>17</v>
      </c>
      <c r="E4" s="629">
        <v>22</v>
      </c>
      <c r="F4" s="629">
        <v>22</v>
      </c>
      <c r="G4" s="629">
        <v>21</v>
      </c>
      <c r="H4" s="629">
        <v>26</v>
      </c>
      <c r="I4" s="629">
        <v>22</v>
      </c>
      <c r="J4" s="629">
        <v>30</v>
      </c>
      <c r="K4" s="629">
        <v>27</v>
      </c>
      <c r="L4" s="629">
        <v>28</v>
      </c>
      <c r="M4" s="629">
        <v>31</v>
      </c>
    </row>
    <row r="5" spans="1:13" x14ac:dyDescent="0.2">
      <c r="A5" s="628" t="s">
        <v>369</v>
      </c>
      <c r="B5" s="629" t="s">
        <v>99</v>
      </c>
      <c r="C5" s="629" t="s">
        <v>99</v>
      </c>
      <c r="D5" s="629">
        <v>13</v>
      </c>
      <c r="E5" s="629">
        <v>9</v>
      </c>
      <c r="F5" s="629">
        <v>8</v>
      </c>
      <c r="G5" s="629">
        <v>6</v>
      </c>
      <c r="H5" s="629">
        <v>7</v>
      </c>
      <c r="I5" s="629">
        <v>7</v>
      </c>
      <c r="J5" s="629">
        <v>1</v>
      </c>
      <c r="K5" s="629" t="s">
        <v>99</v>
      </c>
      <c r="L5" s="629" t="s">
        <v>99</v>
      </c>
      <c r="M5" s="629" t="s">
        <v>99</v>
      </c>
    </row>
    <row r="6" spans="1:13" x14ac:dyDescent="0.2">
      <c r="A6" s="603" t="s">
        <v>370</v>
      </c>
      <c r="B6" s="629" t="s">
        <v>99</v>
      </c>
      <c r="C6" s="629" t="s">
        <v>99</v>
      </c>
      <c r="D6" s="629" t="s">
        <v>99</v>
      </c>
      <c r="E6" s="629" t="s">
        <v>99</v>
      </c>
      <c r="F6" s="629" t="s">
        <v>99</v>
      </c>
      <c r="G6" s="629" t="s">
        <v>99</v>
      </c>
      <c r="H6" s="629" t="s">
        <v>99</v>
      </c>
      <c r="I6" s="629" t="s">
        <v>99</v>
      </c>
      <c r="J6" s="629" t="s">
        <v>99</v>
      </c>
      <c r="K6" s="629">
        <v>21</v>
      </c>
      <c r="L6" s="629">
        <v>18</v>
      </c>
      <c r="M6" s="629">
        <v>21</v>
      </c>
    </row>
    <row r="7" spans="1:13" x14ac:dyDescent="0.2">
      <c r="A7" s="628" t="s">
        <v>371</v>
      </c>
      <c r="B7" s="629">
        <v>11</v>
      </c>
      <c r="C7" s="629">
        <v>11</v>
      </c>
      <c r="D7" s="629">
        <v>13</v>
      </c>
      <c r="E7" s="629">
        <v>13</v>
      </c>
      <c r="F7" s="629">
        <v>11</v>
      </c>
      <c r="G7" s="629">
        <v>14</v>
      </c>
      <c r="H7" s="629">
        <v>7</v>
      </c>
      <c r="I7" s="629">
        <v>9</v>
      </c>
      <c r="J7" s="629" t="s">
        <v>99</v>
      </c>
      <c r="K7" s="629" t="s">
        <v>99</v>
      </c>
      <c r="L7" s="629" t="s">
        <v>99</v>
      </c>
      <c r="M7" s="629" t="s">
        <v>99</v>
      </c>
    </row>
    <row r="8" spans="1:13" x14ac:dyDescent="0.2">
      <c r="A8" s="603" t="s">
        <v>372</v>
      </c>
      <c r="B8" s="629" t="s">
        <v>99</v>
      </c>
      <c r="C8" s="629" t="s">
        <v>99</v>
      </c>
      <c r="D8" s="629" t="s">
        <v>99</v>
      </c>
      <c r="E8" s="629" t="s">
        <v>99</v>
      </c>
      <c r="F8" s="629" t="s">
        <v>99</v>
      </c>
      <c r="G8" s="629" t="s">
        <v>99</v>
      </c>
      <c r="H8" s="629" t="s">
        <v>99</v>
      </c>
      <c r="I8" s="629" t="s">
        <v>99</v>
      </c>
      <c r="J8" s="629" t="s">
        <v>99</v>
      </c>
      <c r="K8" s="629" t="s">
        <v>99</v>
      </c>
      <c r="L8" s="629">
        <v>11</v>
      </c>
      <c r="M8" s="629">
        <v>6</v>
      </c>
    </row>
    <row r="9" spans="1:13" x14ac:dyDescent="0.2">
      <c r="A9" s="628" t="s">
        <v>373</v>
      </c>
      <c r="B9" s="629">
        <v>9</v>
      </c>
      <c r="C9" s="629">
        <v>19</v>
      </c>
      <c r="D9" s="629">
        <v>19</v>
      </c>
      <c r="E9" s="629">
        <v>16</v>
      </c>
      <c r="F9" s="629">
        <v>12</v>
      </c>
      <c r="G9" s="629">
        <v>14</v>
      </c>
      <c r="H9" s="629">
        <v>13</v>
      </c>
      <c r="I9" s="629">
        <v>18</v>
      </c>
      <c r="J9" s="629">
        <v>25</v>
      </c>
      <c r="K9" s="629">
        <v>16</v>
      </c>
      <c r="L9" s="629">
        <v>9</v>
      </c>
      <c r="M9" s="629">
        <v>10</v>
      </c>
    </row>
    <row r="10" spans="1:13" x14ac:dyDescent="0.2">
      <c r="A10" s="628" t="s">
        <v>374</v>
      </c>
      <c r="B10" s="629">
        <v>6</v>
      </c>
      <c r="C10" s="629">
        <v>6</v>
      </c>
      <c r="D10" s="629">
        <v>9</v>
      </c>
      <c r="E10" s="629">
        <v>6</v>
      </c>
      <c r="F10" s="629" t="s">
        <v>99</v>
      </c>
      <c r="G10" s="629" t="s">
        <v>99</v>
      </c>
      <c r="H10" s="629" t="s">
        <v>99</v>
      </c>
      <c r="I10" s="629" t="s">
        <v>99</v>
      </c>
      <c r="J10" s="629" t="s">
        <v>99</v>
      </c>
      <c r="K10" s="629" t="s">
        <v>99</v>
      </c>
      <c r="L10" s="629" t="s">
        <v>99</v>
      </c>
      <c r="M10" s="629" t="s">
        <v>99</v>
      </c>
    </row>
    <row r="11" spans="1:13" x14ac:dyDescent="0.2">
      <c r="A11" s="628" t="s">
        <v>375</v>
      </c>
      <c r="B11" s="629">
        <v>2</v>
      </c>
      <c r="C11" s="629">
        <v>7</v>
      </c>
      <c r="D11" s="629">
        <v>2</v>
      </c>
      <c r="E11" s="629">
        <v>6</v>
      </c>
      <c r="F11" s="629">
        <v>11</v>
      </c>
      <c r="G11" s="629">
        <v>16</v>
      </c>
      <c r="H11" s="629">
        <v>19</v>
      </c>
      <c r="I11" s="629">
        <v>15</v>
      </c>
      <c r="J11" s="629">
        <v>13</v>
      </c>
      <c r="K11" s="629">
        <v>10</v>
      </c>
      <c r="L11" s="629">
        <v>9</v>
      </c>
      <c r="M11" s="630">
        <v>6</v>
      </c>
    </row>
    <row r="12" spans="1:13" x14ac:dyDescent="0.2">
      <c r="A12" s="628" t="s">
        <v>276</v>
      </c>
      <c r="B12" s="629" t="s">
        <v>99</v>
      </c>
      <c r="C12" s="629" t="s">
        <v>99</v>
      </c>
      <c r="D12" s="629" t="s">
        <v>99</v>
      </c>
      <c r="E12" s="629" t="s">
        <v>99</v>
      </c>
      <c r="F12" s="629" t="s">
        <v>99</v>
      </c>
      <c r="G12" s="629" t="s">
        <v>99</v>
      </c>
      <c r="H12" s="629" t="s">
        <v>99</v>
      </c>
      <c r="I12" s="629" t="s">
        <v>99</v>
      </c>
      <c r="J12" s="629" t="s">
        <v>99</v>
      </c>
      <c r="K12" s="629" t="s">
        <v>99</v>
      </c>
      <c r="L12" s="629" t="s">
        <v>99</v>
      </c>
      <c r="M12" s="631"/>
    </row>
    <row r="13" spans="1:13" x14ac:dyDescent="0.2">
      <c r="A13" s="628" t="s">
        <v>334</v>
      </c>
      <c r="B13" s="629" t="s">
        <v>99</v>
      </c>
      <c r="C13" s="629" t="s">
        <v>99</v>
      </c>
      <c r="D13" s="629" t="s">
        <v>99</v>
      </c>
      <c r="E13" s="629" t="s">
        <v>99</v>
      </c>
      <c r="F13" s="629" t="s">
        <v>99</v>
      </c>
      <c r="G13" s="629" t="s">
        <v>99</v>
      </c>
      <c r="H13" s="629" t="s">
        <v>99</v>
      </c>
      <c r="I13" s="629" t="s">
        <v>99</v>
      </c>
      <c r="J13" s="629" t="s">
        <v>99</v>
      </c>
      <c r="K13" s="629" t="s">
        <v>99</v>
      </c>
      <c r="L13" s="629" t="s">
        <v>99</v>
      </c>
      <c r="M13" s="629">
        <v>1</v>
      </c>
    </row>
    <row r="14" spans="1:13" x14ac:dyDescent="0.2">
      <c r="A14" s="603" t="s">
        <v>139</v>
      </c>
      <c r="B14" s="629" t="s">
        <v>99</v>
      </c>
      <c r="C14" s="629" t="s">
        <v>99</v>
      </c>
      <c r="D14" s="629" t="s">
        <v>99</v>
      </c>
      <c r="E14" s="629" t="s">
        <v>99</v>
      </c>
      <c r="F14" s="629" t="s">
        <v>99</v>
      </c>
      <c r="G14" s="629" t="s">
        <v>99</v>
      </c>
      <c r="H14" s="629" t="s">
        <v>99</v>
      </c>
      <c r="I14" s="629" t="s">
        <v>99</v>
      </c>
      <c r="J14" s="629">
        <v>1</v>
      </c>
      <c r="K14" s="629">
        <v>1</v>
      </c>
      <c r="L14" s="629" t="s">
        <v>99</v>
      </c>
      <c r="M14" s="629" t="s">
        <v>99</v>
      </c>
    </row>
    <row r="15" spans="1:13" x14ac:dyDescent="0.2">
      <c r="A15" s="628" t="s">
        <v>376</v>
      </c>
      <c r="B15" s="629">
        <v>1</v>
      </c>
      <c r="C15" s="629" t="s">
        <v>99</v>
      </c>
      <c r="D15" s="629" t="s">
        <v>99</v>
      </c>
      <c r="E15" s="629" t="s">
        <v>99</v>
      </c>
      <c r="F15" s="629">
        <v>6</v>
      </c>
      <c r="G15" s="629">
        <v>2</v>
      </c>
      <c r="H15" s="629">
        <v>3</v>
      </c>
      <c r="I15" s="629">
        <v>3</v>
      </c>
      <c r="J15" s="629">
        <v>1</v>
      </c>
      <c r="K15" s="629" t="s">
        <v>99</v>
      </c>
      <c r="L15" s="629" t="s">
        <v>99</v>
      </c>
      <c r="M15" s="629" t="s">
        <v>99</v>
      </c>
    </row>
    <row r="16" spans="1:13" x14ac:dyDescent="0.2">
      <c r="A16" s="628" t="s">
        <v>377</v>
      </c>
      <c r="B16" s="629" t="s">
        <v>99</v>
      </c>
      <c r="C16" s="629" t="s">
        <v>99</v>
      </c>
      <c r="D16" s="629" t="s">
        <v>99</v>
      </c>
      <c r="E16" s="629" t="s">
        <v>99</v>
      </c>
      <c r="F16" s="629" t="s">
        <v>99</v>
      </c>
      <c r="G16" s="629" t="s">
        <v>99</v>
      </c>
      <c r="H16" s="629" t="s">
        <v>99</v>
      </c>
      <c r="I16" s="629">
        <v>1</v>
      </c>
      <c r="J16" s="629">
        <v>4</v>
      </c>
      <c r="K16" s="629" t="s">
        <v>99</v>
      </c>
      <c r="L16" s="629" t="s">
        <v>99</v>
      </c>
      <c r="M16" s="629" t="s">
        <v>99</v>
      </c>
    </row>
    <row r="17" spans="1:13" x14ac:dyDescent="0.2">
      <c r="A17" s="628" t="s">
        <v>378</v>
      </c>
      <c r="B17" s="629" t="s">
        <v>99</v>
      </c>
      <c r="C17" s="629" t="s">
        <v>99</v>
      </c>
      <c r="D17" s="629" t="s">
        <v>99</v>
      </c>
      <c r="E17" s="629">
        <v>3</v>
      </c>
      <c r="F17" s="629">
        <v>5</v>
      </c>
      <c r="G17" s="629">
        <v>2</v>
      </c>
      <c r="H17" s="629" t="s">
        <v>99</v>
      </c>
      <c r="I17" s="629" t="s">
        <v>99</v>
      </c>
      <c r="J17" s="629" t="s">
        <v>99</v>
      </c>
      <c r="K17" s="629" t="s">
        <v>99</v>
      </c>
      <c r="L17" s="629" t="s">
        <v>99</v>
      </c>
      <c r="M17" s="629" t="s">
        <v>99</v>
      </c>
    </row>
    <row r="18" spans="1:13" x14ac:dyDescent="0.2">
      <c r="A18" s="628" t="s">
        <v>255</v>
      </c>
      <c r="B18" s="629">
        <v>6</v>
      </c>
      <c r="C18" s="629" t="s">
        <v>99</v>
      </c>
      <c r="D18" s="629" t="s">
        <v>99</v>
      </c>
      <c r="E18" s="629" t="s">
        <v>99</v>
      </c>
      <c r="F18" s="629" t="s">
        <v>99</v>
      </c>
      <c r="G18" s="629" t="s">
        <v>99</v>
      </c>
      <c r="H18" s="629" t="s">
        <v>99</v>
      </c>
      <c r="I18" s="629" t="s">
        <v>99</v>
      </c>
      <c r="J18" s="629" t="s">
        <v>99</v>
      </c>
      <c r="K18" s="629" t="s">
        <v>99</v>
      </c>
      <c r="L18" s="629" t="s">
        <v>99</v>
      </c>
      <c r="M18" s="629" t="s">
        <v>99</v>
      </c>
    </row>
    <row r="19" spans="1:13" x14ac:dyDescent="0.2">
      <c r="A19" s="628" t="s">
        <v>2</v>
      </c>
      <c r="B19" s="629" t="s">
        <v>99</v>
      </c>
      <c r="C19" s="629" t="s">
        <v>99</v>
      </c>
      <c r="D19" s="629">
        <v>2</v>
      </c>
      <c r="E19" s="629" t="s">
        <v>99</v>
      </c>
      <c r="F19" s="629" t="s">
        <v>99</v>
      </c>
      <c r="G19" s="629" t="s">
        <v>99</v>
      </c>
      <c r="H19" s="629" t="s">
        <v>99</v>
      </c>
      <c r="I19" s="629" t="s">
        <v>99</v>
      </c>
      <c r="J19" s="629" t="s">
        <v>99</v>
      </c>
      <c r="K19" s="629" t="s">
        <v>99</v>
      </c>
      <c r="L19" s="629" t="s">
        <v>99</v>
      </c>
      <c r="M19" s="629" t="s">
        <v>99</v>
      </c>
    </row>
    <row r="20" spans="1:13" x14ac:dyDescent="0.2">
      <c r="A20" s="632" t="s">
        <v>119</v>
      </c>
      <c r="B20" s="633">
        <f t="shared" ref="B20:M20" si="0">SUM(B4:B19)</f>
        <v>60</v>
      </c>
      <c r="C20" s="633">
        <f t="shared" si="0"/>
        <v>75</v>
      </c>
      <c r="D20" s="633">
        <f t="shared" si="0"/>
        <v>75</v>
      </c>
      <c r="E20" s="633">
        <f t="shared" si="0"/>
        <v>75</v>
      </c>
      <c r="F20" s="633">
        <f t="shared" si="0"/>
        <v>75</v>
      </c>
      <c r="G20" s="633">
        <f t="shared" si="0"/>
        <v>75</v>
      </c>
      <c r="H20" s="633">
        <f t="shared" si="0"/>
        <v>75</v>
      </c>
      <c r="I20" s="633">
        <f t="shared" si="0"/>
        <v>75</v>
      </c>
      <c r="J20" s="633">
        <f t="shared" si="0"/>
        <v>75</v>
      </c>
      <c r="K20" s="633">
        <f t="shared" si="0"/>
        <v>75</v>
      </c>
      <c r="L20" s="633">
        <f t="shared" si="0"/>
        <v>75</v>
      </c>
      <c r="M20" s="633">
        <f t="shared" si="0"/>
        <v>75</v>
      </c>
    </row>
  </sheetData>
  <mergeCells count="2">
    <mergeCell ref="A1:M1"/>
    <mergeCell ref="M11:M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65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="190" workbookViewId="0">
      <selection activeCell="J22" sqref="J22"/>
    </sheetView>
  </sheetViews>
  <sheetFormatPr baseColWidth="10" defaultRowHeight="12.75" x14ac:dyDescent="0.2"/>
  <cols>
    <col min="1" max="1" width="9.28515625" bestFit="1" customWidth="1"/>
    <col min="2" max="8" width="5" bestFit="1" customWidth="1"/>
    <col min="9" max="9" width="5.140625" bestFit="1" customWidth="1"/>
  </cols>
  <sheetData>
    <row r="1" spans="1:9" ht="14.25" thickTop="1" thickBot="1" x14ac:dyDescent="0.25">
      <c r="A1" s="6" t="s">
        <v>41</v>
      </c>
      <c r="B1" s="6">
        <v>1983</v>
      </c>
      <c r="C1" s="6">
        <v>1987</v>
      </c>
      <c r="D1" s="6">
        <v>1991</v>
      </c>
      <c r="E1" s="6">
        <v>1995</v>
      </c>
      <c r="F1" s="6">
        <v>1999</v>
      </c>
      <c r="G1" s="6">
        <v>2003</v>
      </c>
      <c r="H1" s="6">
        <v>2007</v>
      </c>
      <c r="I1" s="6">
        <v>2011</v>
      </c>
    </row>
    <row r="2" spans="1:9" ht="13.5" thickTop="1" x14ac:dyDescent="0.2">
      <c r="A2" s="4" t="s">
        <v>3</v>
      </c>
      <c r="B2" s="5">
        <v>33</v>
      </c>
      <c r="C2" s="5">
        <v>27</v>
      </c>
      <c r="D2" s="5">
        <v>30</v>
      </c>
      <c r="E2" s="5">
        <v>19</v>
      </c>
      <c r="F2" s="5">
        <v>23</v>
      </c>
      <c r="G2" s="12">
        <v>27</v>
      </c>
      <c r="H2" s="12">
        <v>30</v>
      </c>
      <c r="I2" s="15">
        <v>22</v>
      </c>
    </row>
    <row r="3" spans="1:9" x14ac:dyDescent="0.2">
      <c r="A3" s="1" t="s">
        <v>20</v>
      </c>
      <c r="B3" s="2">
        <v>13</v>
      </c>
      <c r="C3" s="2">
        <v>19</v>
      </c>
      <c r="D3" s="2">
        <v>17</v>
      </c>
      <c r="E3" s="2">
        <v>14</v>
      </c>
      <c r="F3" s="2">
        <v>10</v>
      </c>
      <c r="G3" s="13">
        <v>8</v>
      </c>
      <c r="H3" s="13">
        <v>9</v>
      </c>
      <c r="I3" s="3">
        <v>7</v>
      </c>
    </row>
    <row r="4" spans="1:9" x14ac:dyDescent="0.2">
      <c r="A4" s="1" t="s">
        <v>18</v>
      </c>
      <c r="B4" s="2">
        <v>18</v>
      </c>
      <c r="C4" s="2">
        <v>13</v>
      </c>
      <c r="D4" s="2">
        <v>17</v>
      </c>
      <c r="E4" s="2">
        <v>27</v>
      </c>
      <c r="F4" s="2">
        <v>28</v>
      </c>
      <c r="G4" s="13">
        <v>22</v>
      </c>
      <c r="H4" s="13">
        <v>23</v>
      </c>
      <c r="I4" s="3">
        <v>30</v>
      </c>
    </row>
    <row r="5" spans="1:9" x14ac:dyDescent="0.2">
      <c r="A5" s="7" t="s">
        <v>2</v>
      </c>
      <c r="B5" s="8">
        <v>1</v>
      </c>
      <c r="C5" s="8">
        <v>6</v>
      </c>
      <c r="D5" s="99" t="s">
        <v>99</v>
      </c>
      <c r="E5" s="99" t="s">
        <v>99</v>
      </c>
      <c r="F5" s="99" t="s">
        <v>99</v>
      </c>
      <c r="G5" s="99" t="s">
        <v>99</v>
      </c>
      <c r="H5" s="99" t="s">
        <v>99</v>
      </c>
      <c r="I5" s="100" t="s">
        <v>99</v>
      </c>
    </row>
    <row r="6" spans="1:9" x14ac:dyDescent="0.2">
      <c r="A6" s="7" t="s">
        <v>24</v>
      </c>
      <c r="B6" s="99" t="s">
        <v>99</v>
      </c>
      <c r="C6" s="99" t="s">
        <v>99</v>
      </c>
      <c r="D6" s="99" t="s">
        <v>99</v>
      </c>
      <c r="E6" s="8">
        <v>2</v>
      </c>
      <c r="F6" s="8">
        <v>5</v>
      </c>
      <c r="G6" s="14">
        <v>9</v>
      </c>
      <c r="H6" s="14">
        <v>4</v>
      </c>
      <c r="I6" s="17">
        <v>4</v>
      </c>
    </row>
    <row r="7" spans="1:9" ht="13.5" thickBot="1" x14ac:dyDescent="0.25">
      <c r="A7" s="7" t="s">
        <v>26</v>
      </c>
      <c r="B7" s="8">
        <v>1</v>
      </c>
      <c r="C7" s="8">
        <v>2</v>
      </c>
      <c r="D7" s="8">
        <v>3</v>
      </c>
      <c r="E7" s="8">
        <v>5</v>
      </c>
      <c r="F7" s="8">
        <v>1</v>
      </c>
      <c r="G7" s="14">
        <v>1</v>
      </c>
      <c r="H7" s="14">
        <v>1</v>
      </c>
      <c r="I7" s="16">
        <v>4</v>
      </c>
    </row>
    <row r="8" spans="1:9" ht="14.25" thickTop="1" thickBot="1" x14ac:dyDescent="0.25">
      <c r="A8" s="6" t="s">
        <v>5</v>
      </c>
      <c r="B8" s="6">
        <f t="shared" ref="B8:I8" si="0">SUM(B2:B7)</f>
        <v>66</v>
      </c>
      <c r="C8" s="6">
        <f t="shared" si="0"/>
        <v>67</v>
      </c>
      <c r="D8" s="6">
        <f t="shared" si="0"/>
        <v>67</v>
      </c>
      <c r="E8" s="6">
        <f t="shared" si="0"/>
        <v>67</v>
      </c>
      <c r="F8" s="6">
        <f t="shared" si="0"/>
        <v>67</v>
      </c>
      <c r="G8" s="6">
        <f t="shared" si="0"/>
        <v>67</v>
      </c>
      <c r="H8" s="6">
        <f t="shared" si="0"/>
        <v>67</v>
      </c>
      <c r="I8" s="6">
        <f t="shared" si="0"/>
        <v>67</v>
      </c>
    </row>
    <row r="9" spans="1:9" ht="10.5" customHeight="1" thickTop="1" x14ac:dyDescent="0.2"/>
    <row r="10" spans="1:9" x14ac:dyDescent="0.2">
      <c r="A10" t="s">
        <v>19</v>
      </c>
    </row>
    <row r="11" spans="1:9" ht="5.25" customHeight="1" x14ac:dyDescent="0.2"/>
    <row r="12" spans="1:9" x14ac:dyDescent="0.2">
      <c r="A12" t="s">
        <v>25</v>
      </c>
    </row>
    <row r="13" spans="1:9" ht="13.5" thickBot="1" x14ac:dyDescent="0.25"/>
    <row r="14" spans="1:9" ht="14.25" thickTop="1" thickBot="1" x14ac:dyDescent="0.25">
      <c r="A14" s="6" t="s">
        <v>21</v>
      </c>
      <c r="B14" s="6">
        <v>1983</v>
      </c>
      <c r="C14" s="6">
        <v>1987</v>
      </c>
      <c r="D14" s="6">
        <v>1991</v>
      </c>
      <c r="E14" s="6">
        <v>1995</v>
      </c>
      <c r="F14" s="6">
        <v>1999</v>
      </c>
      <c r="G14" s="6">
        <v>2003</v>
      </c>
      <c r="H14" s="6">
        <v>2007</v>
      </c>
      <c r="I14" s="6">
        <v>2011</v>
      </c>
    </row>
    <row r="15" spans="1:9" ht="13.5" thickTop="1" x14ac:dyDescent="0.2">
      <c r="A15" s="4" t="s">
        <v>3</v>
      </c>
      <c r="B15" s="5">
        <v>7</v>
      </c>
      <c r="C15" s="5">
        <v>7</v>
      </c>
      <c r="D15" s="5">
        <v>7</v>
      </c>
      <c r="E15" s="5">
        <v>5</v>
      </c>
      <c r="F15" s="5">
        <v>5</v>
      </c>
      <c r="G15" s="12">
        <v>5</v>
      </c>
      <c r="H15" s="12">
        <v>6</v>
      </c>
      <c r="I15" s="15">
        <v>4</v>
      </c>
    </row>
    <row r="16" spans="1:9" x14ac:dyDescent="0.2">
      <c r="A16" s="1" t="s">
        <v>20</v>
      </c>
      <c r="B16" s="2">
        <v>4</v>
      </c>
      <c r="C16" s="2">
        <v>3</v>
      </c>
      <c r="D16" s="2">
        <v>3</v>
      </c>
      <c r="E16" s="2">
        <v>3</v>
      </c>
      <c r="F16" s="2">
        <v>3</v>
      </c>
      <c r="G16" s="13">
        <v>3</v>
      </c>
      <c r="H16" s="13">
        <v>3</v>
      </c>
      <c r="I16" s="3">
        <v>3</v>
      </c>
    </row>
    <row r="17" spans="1:9" x14ac:dyDescent="0.2">
      <c r="A17" s="1" t="s">
        <v>9</v>
      </c>
      <c r="B17" s="2">
        <v>5</v>
      </c>
      <c r="C17" s="2">
        <v>5</v>
      </c>
      <c r="D17" s="2">
        <v>6</v>
      </c>
      <c r="E17" s="2">
        <v>7</v>
      </c>
      <c r="F17" s="2">
        <v>7</v>
      </c>
      <c r="G17" s="13">
        <v>5</v>
      </c>
      <c r="H17" s="13">
        <v>5</v>
      </c>
      <c r="I17" s="3">
        <v>6</v>
      </c>
    </row>
    <row r="18" spans="1:9" x14ac:dyDescent="0.2">
      <c r="A18" s="7" t="s">
        <v>4</v>
      </c>
      <c r="B18" s="8"/>
      <c r="C18" s="8"/>
      <c r="D18" s="8"/>
      <c r="E18" s="8">
        <v>1</v>
      </c>
      <c r="F18" s="8"/>
      <c r="G18" s="14"/>
      <c r="H18" s="14"/>
      <c r="I18" s="17"/>
    </row>
    <row r="19" spans="1:9" x14ac:dyDescent="0.2">
      <c r="A19" s="7" t="s">
        <v>24</v>
      </c>
      <c r="B19" s="8"/>
      <c r="C19" s="8"/>
      <c r="D19" s="8"/>
      <c r="E19" s="8"/>
      <c r="F19" s="8"/>
      <c r="G19" s="14">
        <v>1</v>
      </c>
      <c r="H19" s="14"/>
      <c r="I19" s="17">
        <v>1</v>
      </c>
    </row>
    <row r="20" spans="1:9" ht="13.5" thickBot="1" x14ac:dyDescent="0.25">
      <c r="A20" s="7" t="s">
        <v>2</v>
      </c>
      <c r="B20" s="8"/>
      <c r="C20" s="8">
        <v>1</v>
      </c>
      <c r="D20" s="8"/>
      <c r="E20" s="8"/>
      <c r="F20" s="8"/>
      <c r="G20" s="14"/>
      <c r="H20" s="14"/>
      <c r="I20" s="17"/>
    </row>
    <row r="21" spans="1:9" ht="14.25" thickTop="1" thickBot="1" x14ac:dyDescent="0.25">
      <c r="A21" s="6" t="s">
        <v>5</v>
      </c>
      <c r="B21" s="6">
        <f t="shared" ref="B21:I21" si="1">SUM(B15:B20)</f>
        <v>16</v>
      </c>
      <c r="C21" s="6">
        <f t="shared" si="1"/>
        <v>16</v>
      </c>
      <c r="D21" s="6">
        <f t="shared" si="1"/>
        <v>16</v>
      </c>
      <c r="E21" s="6">
        <f t="shared" si="1"/>
        <v>16</v>
      </c>
      <c r="F21" s="6">
        <f t="shared" si="1"/>
        <v>15</v>
      </c>
      <c r="G21" s="6">
        <f t="shared" si="1"/>
        <v>14</v>
      </c>
      <c r="H21" s="6">
        <f t="shared" si="1"/>
        <v>14</v>
      </c>
      <c r="I21" s="6">
        <f t="shared" si="1"/>
        <v>14</v>
      </c>
    </row>
    <row r="22" spans="1:9" ht="14.25" thickTop="1" thickBot="1" x14ac:dyDescent="0.25"/>
    <row r="23" spans="1:9" ht="14.25" thickTop="1" thickBot="1" x14ac:dyDescent="0.25">
      <c r="A23" s="6" t="s">
        <v>22</v>
      </c>
      <c r="B23" s="6">
        <v>1983</v>
      </c>
      <c r="C23" s="6">
        <v>1987</v>
      </c>
      <c r="D23" s="6">
        <v>1991</v>
      </c>
      <c r="E23" s="6">
        <v>1995</v>
      </c>
      <c r="F23" s="6">
        <v>1999</v>
      </c>
      <c r="G23" s="6">
        <v>2003</v>
      </c>
      <c r="H23" s="6">
        <v>2007</v>
      </c>
      <c r="I23" s="6">
        <v>2011</v>
      </c>
    </row>
    <row r="24" spans="1:9" ht="13.5" thickTop="1" x14ac:dyDescent="0.2">
      <c r="A24" s="4" t="s">
        <v>3</v>
      </c>
      <c r="B24" s="5">
        <v>10</v>
      </c>
      <c r="C24" s="5">
        <v>7</v>
      </c>
      <c r="D24" s="5">
        <v>8</v>
      </c>
      <c r="E24" s="5">
        <v>6</v>
      </c>
      <c r="F24" s="5">
        <v>7</v>
      </c>
      <c r="G24" s="12">
        <v>8</v>
      </c>
      <c r="H24" s="12">
        <v>9</v>
      </c>
      <c r="I24" s="15">
        <v>7</v>
      </c>
    </row>
    <row r="25" spans="1:9" x14ac:dyDescent="0.2">
      <c r="A25" s="1" t="s">
        <v>20</v>
      </c>
      <c r="B25" s="2">
        <v>2</v>
      </c>
      <c r="C25" s="2">
        <v>5</v>
      </c>
      <c r="D25" s="2">
        <v>5</v>
      </c>
      <c r="E25" s="2">
        <v>4</v>
      </c>
      <c r="F25" s="2">
        <v>3</v>
      </c>
      <c r="G25" s="13">
        <v>2</v>
      </c>
      <c r="H25" s="13">
        <v>2</v>
      </c>
      <c r="I25" s="3">
        <v>2</v>
      </c>
    </row>
    <row r="26" spans="1:9" x14ac:dyDescent="0.2">
      <c r="A26" s="1" t="s">
        <v>9</v>
      </c>
      <c r="B26" s="2">
        <v>6</v>
      </c>
      <c r="C26" s="2">
        <v>3</v>
      </c>
      <c r="D26" s="2">
        <v>4</v>
      </c>
      <c r="E26" s="2">
        <v>7</v>
      </c>
      <c r="F26" s="2">
        <v>7</v>
      </c>
      <c r="G26" s="13">
        <v>6</v>
      </c>
      <c r="H26" s="13">
        <v>6</v>
      </c>
      <c r="I26" s="3">
        <v>7</v>
      </c>
    </row>
    <row r="27" spans="1:9" x14ac:dyDescent="0.2">
      <c r="A27" s="7" t="s">
        <v>24</v>
      </c>
      <c r="B27" s="8"/>
      <c r="C27" s="8"/>
      <c r="D27" s="8"/>
      <c r="E27" s="8"/>
      <c r="F27" s="8">
        <v>1</v>
      </c>
      <c r="G27" s="14">
        <v>2</v>
      </c>
      <c r="H27" s="14">
        <v>1</v>
      </c>
      <c r="I27" s="17">
        <v>1</v>
      </c>
    </row>
    <row r="28" spans="1:9" x14ac:dyDescent="0.2">
      <c r="A28" s="7" t="s">
        <v>4</v>
      </c>
      <c r="B28" s="8"/>
      <c r="C28" s="8">
        <v>1</v>
      </c>
      <c r="D28" s="8">
        <v>1</v>
      </c>
      <c r="E28" s="8">
        <v>1</v>
      </c>
      <c r="F28" s="8"/>
      <c r="G28" s="14"/>
      <c r="H28" s="14"/>
      <c r="I28" s="17">
        <v>1</v>
      </c>
    </row>
    <row r="29" spans="1:9" ht="13.5" thickBot="1" x14ac:dyDescent="0.25">
      <c r="A29" s="7" t="s">
        <v>2</v>
      </c>
      <c r="B29" s="8"/>
      <c r="C29" s="8">
        <v>2</v>
      </c>
      <c r="D29" s="8"/>
      <c r="E29" s="8"/>
      <c r="F29" s="8"/>
      <c r="G29" s="14"/>
      <c r="H29" s="14"/>
      <c r="I29" s="17"/>
    </row>
    <row r="30" spans="1:9" ht="14.25" thickTop="1" thickBot="1" x14ac:dyDescent="0.25">
      <c r="A30" s="6" t="s">
        <v>5</v>
      </c>
      <c r="B30" s="6">
        <f t="shared" ref="B30:I30" si="2">SUM(B24:B29)</f>
        <v>18</v>
      </c>
      <c r="C30" s="6">
        <f t="shared" si="2"/>
        <v>18</v>
      </c>
      <c r="D30" s="6">
        <f t="shared" si="2"/>
        <v>18</v>
      </c>
      <c r="E30" s="6">
        <f t="shared" si="2"/>
        <v>18</v>
      </c>
      <c r="F30" s="6">
        <f t="shared" si="2"/>
        <v>18</v>
      </c>
      <c r="G30" s="6">
        <f t="shared" si="2"/>
        <v>18</v>
      </c>
      <c r="H30" s="6">
        <f t="shared" si="2"/>
        <v>18</v>
      </c>
      <c r="I30" s="6">
        <f t="shared" si="2"/>
        <v>18</v>
      </c>
    </row>
    <row r="31" spans="1:9" ht="14.25" thickTop="1" thickBot="1" x14ac:dyDescent="0.25"/>
    <row r="32" spans="1:9" ht="14.25" thickTop="1" thickBot="1" x14ac:dyDescent="0.25">
      <c r="A32" s="6" t="s">
        <v>23</v>
      </c>
      <c r="B32" s="6">
        <v>1983</v>
      </c>
      <c r="C32" s="6">
        <v>1987</v>
      </c>
      <c r="D32" s="6">
        <v>1991</v>
      </c>
      <c r="E32" s="6">
        <v>1995</v>
      </c>
      <c r="F32" s="6">
        <v>1999</v>
      </c>
      <c r="G32" s="6">
        <v>2003</v>
      </c>
      <c r="H32" s="6">
        <v>2007</v>
      </c>
      <c r="I32" s="6">
        <v>2011</v>
      </c>
    </row>
    <row r="33" spans="1:9" ht="13.5" thickTop="1" x14ac:dyDescent="0.2">
      <c r="A33" s="4" t="s">
        <v>3</v>
      </c>
      <c r="B33" s="5">
        <v>16</v>
      </c>
      <c r="C33" s="5">
        <v>13</v>
      </c>
      <c r="D33" s="5">
        <v>15</v>
      </c>
      <c r="E33" s="5">
        <v>8</v>
      </c>
      <c r="F33" s="5">
        <v>11</v>
      </c>
      <c r="G33" s="12">
        <v>14</v>
      </c>
      <c r="H33" s="12">
        <v>15</v>
      </c>
      <c r="I33" s="15">
        <v>11</v>
      </c>
    </row>
    <row r="34" spans="1:9" x14ac:dyDescent="0.2">
      <c r="A34" s="1" t="s">
        <v>20</v>
      </c>
      <c r="B34" s="2">
        <v>7</v>
      </c>
      <c r="C34" s="2">
        <v>11</v>
      </c>
      <c r="D34" s="2">
        <v>9</v>
      </c>
      <c r="E34" s="2">
        <v>7</v>
      </c>
      <c r="F34" s="2">
        <v>4</v>
      </c>
      <c r="G34" s="13">
        <v>3</v>
      </c>
      <c r="H34" s="13">
        <v>4</v>
      </c>
      <c r="I34" s="3">
        <v>2</v>
      </c>
    </row>
    <row r="35" spans="1:9" x14ac:dyDescent="0.2">
      <c r="A35" s="1" t="s">
        <v>9</v>
      </c>
      <c r="B35" s="2">
        <v>7</v>
      </c>
      <c r="C35" s="2">
        <v>5</v>
      </c>
      <c r="D35" s="2">
        <v>7</v>
      </c>
      <c r="E35" s="2">
        <v>13</v>
      </c>
      <c r="F35" s="2">
        <v>14</v>
      </c>
      <c r="G35" s="13">
        <v>11</v>
      </c>
      <c r="H35" s="13">
        <v>12</v>
      </c>
      <c r="I35" s="3">
        <v>17</v>
      </c>
    </row>
    <row r="36" spans="1:9" x14ac:dyDescent="0.2">
      <c r="A36" s="7" t="s">
        <v>24</v>
      </c>
      <c r="B36" s="8"/>
      <c r="C36" s="8"/>
      <c r="D36" s="8"/>
      <c r="E36" s="8">
        <v>2</v>
      </c>
      <c r="F36" s="8">
        <v>4</v>
      </c>
      <c r="G36" s="14">
        <v>6</v>
      </c>
      <c r="H36" s="14">
        <v>3</v>
      </c>
      <c r="I36" s="17">
        <v>3</v>
      </c>
    </row>
    <row r="37" spans="1:9" x14ac:dyDescent="0.2">
      <c r="A37" s="7" t="s">
        <v>4</v>
      </c>
      <c r="B37" s="8">
        <v>1</v>
      </c>
      <c r="C37" s="8">
        <v>1</v>
      </c>
      <c r="D37" s="8">
        <v>2</v>
      </c>
      <c r="E37" s="8">
        <v>3</v>
      </c>
      <c r="F37" s="8">
        <v>1</v>
      </c>
      <c r="G37" s="14">
        <v>1</v>
      </c>
      <c r="H37" s="14">
        <v>1</v>
      </c>
      <c r="I37" s="17">
        <v>2</v>
      </c>
    </row>
    <row r="38" spans="1:9" ht="13.5" thickBot="1" x14ac:dyDescent="0.25">
      <c r="A38" s="7" t="s">
        <v>2</v>
      </c>
      <c r="B38" s="8">
        <v>1</v>
      </c>
      <c r="C38" s="8">
        <v>3</v>
      </c>
      <c r="D38" s="8"/>
      <c r="E38" s="8"/>
      <c r="F38" s="8"/>
      <c r="G38" s="14"/>
      <c r="H38" s="14"/>
      <c r="I38" s="17"/>
    </row>
    <row r="39" spans="1:9" ht="14.25" thickTop="1" thickBot="1" x14ac:dyDescent="0.25">
      <c r="A39" s="6" t="s">
        <v>5</v>
      </c>
      <c r="B39" s="6">
        <f t="shared" ref="B39:I39" si="3">SUM(B33:B38)</f>
        <v>32</v>
      </c>
      <c r="C39" s="6">
        <f t="shared" si="3"/>
        <v>33</v>
      </c>
      <c r="D39" s="6">
        <f t="shared" si="3"/>
        <v>33</v>
      </c>
      <c r="E39" s="6">
        <f t="shared" si="3"/>
        <v>33</v>
      </c>
      <c r="F39" s="6">
        <f t="shared" si="3"/>
        <v>34</v>
      </c>
      <c r="G39" s="6">
        <f t="shared" si="3"/>
        <v>35</v>
      </c>
      <c r="H39" s="6">
        <f t="shared" si="3"/>
        <v>35</v>
      </c>
      <c r="I39" s="6">
        <f t="shared" si="3"/>
        <v>35</v>
      </c>
    </row>
    <row r="40" spans="1:9" ht="13.5" thickTop="1" x14ac:dyDescent="0.2"/>
  </sheetData>
  <pageMargins left="0.82" right="0.75" top="1" bottom="1" header="0" footer="0"/>
  <pageSetup paperSize="9" scale="155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zoomScale="138" workbookViewId="0">
      <selection activeCell="P12" sqref="P12"/>
    </sheetView>
  </sheetViews>
  <sheetFormatPr baseColWidth="10" defaultRowHeight="12.75" x14ac:dyDescent="0.2"/>
  <cols>
    <col min="1" max="1" width="12.85546875" style="101" bestFit="1" customWidth="1"/>
    <col min="2" max="2" width="8" style="101" bestFit="1" customWidth="1"/>
    <col min="3" max="3" width="5.85546875" style="101" bestFit="1" customWidth="1"/>
    <col min="4" max="4" width="8" style="101" bestFit="1" customWidth="1"/>
    <col min="5" max="5" width="5.85546875" style="101" bestFit="1" customWidth="1"/>
    <col min="6" max="6" width="8" style="101" bestFit="1" customWidth="1"/>
    <col min="7" max="7" width="5.85546875" style="101" bestFit="1" customWidth="1"/>
    <col min="8" max="8" width="8" style="101" bestFit="1" customWidth="1"/>
    <col min="9" max="9" width="5.85546875" style="101" bestFit="1" customWidth="1"/>
    <col min="10" max="10" width="8" style="101" bestFit="1" customWidth="1"/>
    <col min="11" max="11" width="5.85546875" style="101" bestFit="1" customWidth="1"/>
    <col min="12" max="12" width="9.140625" style="101" customWidth="1"/>
    <col min="13" max="13" width="5.85546875" style="101" bestFit="1" customWidth="1"/>
    <col min="14" max="14" width="9.5703125" style="101" bestFit="1" customWidth="1"/>
    <col min="15" max="15" width="5.85546875" style="101" bestFit="1" customWidth="1"/>
    <col min="16" max="16" width="8" style="101" bestFit="1" customWidth="1"/>
    <col min="17" max="17" width="5.85546875" style="101" bestFit="1" customWidth="1"/>
    <col min="18" max="16384" width="11.42578125" style="101"/>
  </cols>
  <sheetData>
    <row r="1" spans="1:17" ht="18" x14ac:dyDescent="0.25">
      <c r="A1" s="505" t="s">
        <v>121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</row>
    <row r="2" spans="1:17" ht="13.5" thickBot="1" x14ac:dyDescent="0.25"/>
    <row r="3" spans="1:17" ht="14.25" thickTop="1" thickBot="1" x14ac:dyDescent="0.25">
      <c r="A3" s="102" t="s">
        <v>116</v>
      </c>
      <c r="B3" s="506">
        <v>1983</v>
      </c>
      <c r="C3" s="506"/>
      <c r="D3" s="506">
        <v>1987</v>
      </c>
      <c r="E3" s="506"/>
      <c r="F3" s="506">
        <v>1991</v>
      </c>
      <c r="G3" s="506"/>
      <c r="H3" s="506">
        <v>1995</v>
      </c>
      <c r="I3" s="506"/>
      <c r="J3" s="506">
        <v>1999</v>
      </c>
      <c r="K3" s="506"/>
      <c r="L3" s="506">
        <v>2003</v>
      </c>
      <c r="M3" s="506"/>
      <c r="N3" s="506">
        <v>2007</v>
      </c>
      <c r="O3" s="506"/>
      <c r="P3" s="506">
        <v>2011</v>
      </c>
      <c r="Q3" s="506"/>
    </row>
    <row r="4" spans="1:17" ht="14.25" thickTop="1" thickBot="1" x14ac:dyDescent="0.25">
      <c r="A4" s="102" t="s">
        <v>0</v>
      </c>
      <c r="B4" s="103" t="s">
        <v>115</v>
      </c>
      <c r="C4" s="103" t="s">
        <v>122</v>
      </c>
      <c r="D4" s="103" t="s">
        <v>115</v>
      </c>
      <c r="E4" s="103" t="s">
        <v>122</v>
      </c>
      <c r="F4" s="103" t="s">
        <v>115</v>
      </c>
      <c r="G4" s="103" t="s">
        <v>122</v>
      </c>
      <c r="H4" s="103" t="s">
        <v>115</v>
      </c>
      <c r="I4" s="103" t="s">
        <v>122</v>
      </c>
      <c r="J4" s="103" t="s">
        <v>115</v>
      </c>
      <c r="K4" s="103" t="s">
        <v>122</v>
      </c>
      <c r="L4" s="103" t="s">
        <v>115</v>
      </c>
      <c r="M4" s="103" t="s">
        <v>122</v>
      </c>
      <c r="N4" s="103" t="s">
        <v>115</v>
      </c>
      <c r="O4" s="103" t="s">
        <v>122</v>
      </c>
      <c r="P4" s="103" t="s">
        <v>115</v>
      </c>
      <c r="Q4" s="103" t="s">
        <v>122</v>
      </c>
    </row>
    <row r="5" spans="1:17" ht="13.5" thickTop="1" x14ac:dyDescent="0.2">
      <c r="A5" s="104" t="s">
        <v>3</v>
      </c>
      <c r="B5" s="105">
        <v>282938</v>
      </c>
      <c r="C5" s="106">
        <f>B5/$B$13*100</f>
        <v>47.178979243370151</v>
      </c>
      <c r="D5" s="105">
        <v>227877</v>
      </c>
      <c r="E5" s="106">
        <f>D5/$D$13*100</f>
        <v>36.187495235917375</v>
      </c>
      <c r="F5" s="105">
        <v>246617</v>
      </c>
      <c r="G5" s="106">
        <f>F5/$F$13*100</f>
        <v>40.815492267768242</v>
      </c>
      <c r="H5" s="105">
        <v>179331</v>
      </c>
      <c r="I5" s="106">
        <f>H5/$H$13*100</f>
        <v>26.032368623135916</v>
      </c>
      <c r="J5" s="105">
        <v>199620</v>
      </c>
      <c r="K5" s="106">
        <f>J5/$J$13*100</f>
        <v>31.354304266491166</v>
      </c>
      <c r="L5" s="105">
        <v>270468</v>
      </c>
      <c r="M5" s="106">
        <f>L5/$L$13*100</f>
        <v>38.750662635929913</v>
      </c>
      <c r="N5" s="105">
        <v>276415</v>
      </c>
      <c r="O5" s="106">
        <f>N5/$N$13*100</f>
        <v>42.075756607087946</v>
      </c>
      <c r="P5" s="105">
        <v>196521</v>
      </c>
      <c r="Q5" s="106">
        <f>P5/$P$13*100</f>
        <v>29.938894618735024</v>
      </c>
    </row>
    <row r="6" spans="1:17" x14ac:dyDescent="0.2">
      <c r="A6" s="107" t="s">
        <v>20</v>
      </c>
      <c r="B6" s="108">
        <v>123494</v>
      </c>
      <c r="C6" s="109">
        <f>B6/$B$13*100</f>
        <v>20.59221759778027</v>
      </c>
      <c r="D6" s="108">
        <v>179732</v>
      </c>
      <c r="E6" s="109">
        <f>D6/$D$13*100</f>
        <v>28.541936631348936</v>
      </c>
      <c r="F6" s="108">
        <v>151377</v>
      </c>
      <c r="G6" s="109">
        <f>F6/$F$13*100</f>
        <v>25.053125993009218</v>
      </c>
      <c r="H6" s="108">
        <v>143272</v>
      </c>
      <c r="I6" s="109">
        <f>H6/$H$13*100</f>
        <v>20.79790731872308</v>
      </c>
      <c r="J6" s="108">
        <v>86246</v>
      </c>
      <c r="K6" s="109">
        <f>J6/$J$13*100</f>
        <v>13.546655273859317</v>
      </c>
      <c r="L6" s="108">
        <v>79670</v>
      </c>
      <c r="M6" s="109">
        <f>L6/$L$13*100</f>
        <v>11.414530710488989</v>
      </c>
      <c r="N6" s="108">
        <v>81135</v>
      </c>
      <c r="O6" s="109">
        <f>N6/$N$13*100</f>
        <v>12.350330164123079</v>
      </c>
      <c r="P6" s="108">
        <v>62148</v>
      </c>
      <c r="Q6" s="109">
        <f>P6/$P$13*100</f>
        <v>9.4679063446916309</v>
      </c>
    </row>
    <row r="7" spans="1:17" x14ac:dyDescent="0.2">
      <c r="A7" s="107" t="s">
        <v>18</v>
      </c>
      <c r="B7" s="108">
        <v>136515</v>
      </c>
      <c r="C7" s="109">
        <f>B7/$B$13*100</f>
        <v>22.763426444693451</v>
      </c>
      <c r="D7" s="108">
        <v>99064</v>
      </c>
      <c r="E7" s="109">
        <f>D7/$D$13*100</f>
        <v>15.731636049495643</v>
      </c>
      <c r="F7" s="108">
        <v>126840</v>
      </c>
      <c r="G7" s="109">
        <f>F7/$F$13*100</f>
        <v>20.992214807753413</v>
      </c>
      <c r="H7" s="108">
        <v>262899</v>
      </c>
      <c r="I7" s="109">
        <f>H7/$H$13*100</f>
        <v>38.163416691223539</v>
      </c>
      <c r="J7" s="108">
        <v>248781</v>
      </c>
      <c r="K7" s="109">
        <f>J7/$J$13*100</f>
        <v>39.076020287155288</v>
      </c>
      <c r="L7" s="108">
        <v>219058</v>
      </c>
      <c r="M7" s="109">
        <f>L7/$L$13*100</f>
        <v>31.385016547989171</v>
      </c>
      <c r="N7" s="108">
        <v>208642</v>
      </c>
      <c r="O7" s="109">
        <f>N7/$N$13*100</f>
        <v>31.75938357186131</v>
      </c>
      <c r="P7" s="108">
        <v>269308</v>
      </c>
      <c r="Q7" s="109">
        <f>P7/$P$13*100</f>
        <v>41.027594160330402</v>
      </c>
    </row>
    <row r="8" spans="1:17" x14ac:dyDescent="0.2">
      <c r="A8" s="107" t="s">
        <v>66</v>
      </c>
      <c r="B8" s="110" t="s">
        <v>101</v>
      </c>
      <c r="C8" s="111" t="s">
        <v>101</v>
      </c>
      <c r="D8" s="112">
        <v>8029</v>
      </c>
      <c r="E8" s="113">
        <f>D8/$D$13*100</f>
        <v>1.2750273140737354</v>
      </c>
      <c r="F8" s="110" t="s">
        <v>101</v>
      </c>
      <c r="G8" s="111" t="s">
        <v>101</v>
      </c>
      <c r="H8" s="110" t="s">
        <v>101</v>
      </c>
      <c r="I8" s="111" t="s">
        <v>101</v>
      </c>
      <c r="J8" s="110" t="s">
        <v>101</v>
      </c>
      <c r="K8" s="111" t="s">
        <v>101</v>
      </c>
      <c r="L8" s="110" t="s">
        <v>101</v>
      </c>
      <c r="M8" s="111" t="s">
        <v>101</v>
      </c>
      <c r="N8" s="110" t="s">
        <v>101</v>
      </c>
      <c r="O8" s="111" t="s">
        <v>101</v>
      </c>
      <c r="P8" s="110" t="s">
        <v>101</v>
      </c>
      <c r="Q8" s="111" t="s">
        <v>101</v>
      </c>
    </row>
    <row r="9" spans="1:17" x14ac:dyDescent="0.2">
      <c r="A9" s="107" t="s">
        <v>2</v>
      </c>
      <c r="B9" s="108">
        <v>19879</v>
      </c>
      <c r="C9" s="109">
        <f>B9/$B$13*100</f>
        <v>3.3147577503868519</v>
      </c>
      <c r="D9" s="108">
        <v>65401</v>
      </c>
      <c r="E9" s="109">
        <f>D9/$D$13*100</f>
        <v>10.385858932337321</v>
      </c>
      <c r="F9" s="108">
        <v>18924</v>
      </c>
      <c r="G9" s="109">
        <f>F9/$F$13*100</f>
        <v>3.1319510645058788</v>
      </c>
      <c r="H9" s="114" t="s">
        <v>101</v>
      </c>
      <c r="I9" s="115" t="s">
        <v>101</v>
      </c>
      <c r="J9" s="114" t="s">
        <v>101</v>
      </c>
      <c r="K9" s="115" t="s">
        <v>101</v>
      </c>
      <c r="L9" s="116">
        <v>1056</v>
      </c>
      <c r="M9" s="117">
        <f>L9/$L$13*100</f>
        <v>0.15129590096995574</v>
      </c>
      <c r="N9" s="114" t="s">
        <v>101</v>
      </c>
      <c r="O9" s="115" t="s">
        <v>101</v>
      </c>
      <c r="P9" s="114" t="s">
        <v>101</v>
      </c>
      <c r="Q9" s="115" t="s">
        <v>101</v>
      </c>
    </row>
    <row r="10" spans="1:17" x14ac:dyDescent="0.2">
      <c r="A10" s="107" t="s">
        <v>24</v>
      </c>
      <c r="B10" s="110" t="s">
        <v>101</v>
      </c>
      <c r="C10" s="111" t="s">
        <v>101</v>
      </c>
      <c r="D10" s="110" t="s">
        <v>101</v>
      </c>
      <c r="E10" s="111" t="s">
        <v>101</v>
      </c>
      <c r="F10" s="118">
        <v>14008</v>
      </c>
      <c r="G10" s="119">
        <f>F10/$F$13*100</f>
        <v>2.3183455142463725</v>
      </c>
      <c r="H10" s="118">
        <v>34043</v>
      </c>
      <c r="I10" s="119">
        <f>H10/$H$13*100</f>
        <v>4.941811092546275</v>
      </c>
      <c r="J10" s="118">
        <v>72129</v>
      </c>
      <c r="K10" s="119">
        <f>J10/$J$13*100</f>
        <v>11.32929872977528</v>
      </c>
      <c r="L10" s="118">
        <v>97777</v>
      </c>
      <c r="M10" s="119">
        <f>L10/$L$13*100</f>
        <v>14.00876828516985</v>
      </c>
      <c r="N10" s="118">
        <v>54752</v>
      </c>
      <c r="O10" s="119">
        <f>N10/$N$13*100</f>
        <v>8.3343227601659802</v>
      </c>
      <c r="P10" s="118">
        <v>55875</v>
      </c>
      <c r="Q10" s="119">
        <f>P10/$P$13*100</f>
        <v>8.5122492599865645</v>
      </c>
    </row>
    <row r="11" spans="1:17" x14ac:dyDescent="0.2">
      <c r="A11" s="107" t="s">
        <v>26</v>
      </c>
      <c r="B11" s="108">
        <v>1285</v>
      </c>
      <c r="C11" s="109">
        <f>B11/$B$13*100</f>
        <v>0.21426951603436317</v>
      </c>
      <c r="D11" s="108">
        <v>31180</v>
      </c>
      <c r="E11" s="109">
        <f>D11/$D$13*100</f>
        <v>4.9514698782935689</v>
      </c>
      <c r="F11" s="108">
        <v>41081</v>
      </c>
      <c r="G11" s="109">
        <f>F11/$F$13*100</f>
        <v>6.7989685944285565</v>
      </c>
      <c r="H11" s="108">
        <v>64367</v>
      </c>
      <c r="I11" s="109">
        <f>H11/$H$13*100</f>
        <v>9.3437580293724434</v>
      </c>
      <c r="J11" s="108">
        <v>24805</v>
      </c>
      <c r="K11" s="109">
        <f>J11/$J$13*100</f>
        <v>3.8961202150601815</v>
      </c>
      <c r="L11" s="108">
        <v>21796</v>
      </c>
      <c r="M11" s="109">
        <f>L11/$L$13*100</f>
        <v>3.1227703196412455</v>
      </c>
      <c r="N11" s="108">
        <v>27440</v>
      </c>
      <c r="O11" s="109">
        <f>N11/$N$13*100</f>
        <v>4.1769034288967433</v>
      </c>
      <c r="P11" s="108">
        <v>41769</v>
      </c>
      <c r="Q11" s="109">
        <f>P11/$P$13*100</f>
        <v>6.3632776615727753</v>
      </c>
    </row>
    <row r="12" spans="1:17" ht="13.5" thickBot="1" x14ac:dyDescent="0.25">
      <c r="A12" s="120" t="s">
        <v>10</v>
      </c>
      <c r="B12" s="121">
        <f>B13-SUM(B5:B11)</f>
        <v>35601</v>
      </c>
      <c r="C12" s="122">
        <f>B12/$B$13*100</f>
        <v>5.936349447734913</v>
      </c>
      <c r="D12" s="121">
        <f>D13-SUM(D5:D11)</f>
        <v>18429</v>
      </c>
      <c r="E12" s="122">
        <f>D12/$D$13*100</f>
        <v>2.9265759585334248</v>
      </c>
      <c r="F12" s="121">
        <f>F13-SUM(F5:F11)</f>
        <v>5377</v>
      </c>
      <c r="G12" s="122">
        <f>F12/$F$13*100</f>
        <v>0.88990175828831697</v>
      </c>
      <c r="H12" s="121">
        <f>H13-SUM(H5:H11)</f>
        <v>4965</v>
      </c>
      <c r="I12" s="122">
        <f>H12/$H$13*100</f>
        <v>0.72073824499874428</v>
      </c>
      <c r="J12" s="121">
        <f>J13-SUM(J5:J11)</f>
        <v>5078</v>
      </c>
      <c r="K12" s="122">
        <f>J12/$J$13*100</f>
        <v>0.7976012276587624</v>
      </c>
      <c r="L12" s="121">
        <f>L13-SUM(L5:L11)</f>
        <v>8145</v>
      </c>
      <c r="M12" s="122">
        <f>L12/$L$13*100</f>
        <v>1.1669555998108803</v>
      </c>
      <c r="N12" s="121">
        <f>N13-SUM(N5:N11)</f>
        <v>8562</v>
      </c>
      <c r="O12" s="122">
        <f>N12/$N$13*100</f>
        <v>1.3033034678649387</v>
      </c>
      <c r="P12" s="121">
        <f>P13-SUM(P5:P11)</f>
        <v>30786</v>
      </c>
      <c r="Q12" s="122">
        <f>P12/$P$13*100</f>
        <v>4.6900779546836029</v>
      </c>
    </row>
    <row r="13" spans="1:17" ht="14.25" thickTop="1" thickBot="1" x14ac:dyDescent="0.25">
      <c r="A13" s="123" t="s">
        <v>5</v>
      </c>
      <c r="B13" s="124">
        <v>599712</v>
      </c>
      <c r="C13" s="125">
        <f>SUM(C5:C12)</f>
        <v>99.999999999999986</v>
      </c>
      <c r="D13" s="124">
        <v>629712</v>
      </c>
      <c r="E13" s="125">
        <f>SUM(E5:E12)</f>
        <v>100.00000000000001</v>
      </c>
      <c r="F13" s="124">
        <v>604224</v>
      </c>
      <c r="G13" s="125">
        <f>SUM(G5:G12)</f>
        <v>100</v>
      </c>
      <c r="H13" s="124">
        <v>688877</v>
      </c>
      <c r="I13" s="125">
        <f>SUM(I5:I12)</f>
        <v>99.999999999999986</v>
      </c>
      <c r="J13" s="124">
        <v>636659</v>
      </c>
      <c r="K13" s="125">
        <f>SUM(K5:K12)</f>
        <v>99.999999999999986</v>
      </c>
      <c r="L13" s="124">
        <v>697970</v>
      </c>
      <c r="M13" s="125">
        <f>SUM(M5:M12)</f>
        <v>100</v>
      </c>
      <c r="N13" s="124">
        <v>656946</v>
      </c>
      <c r="O13" s="125">
        <f>SUM(O5:O12)</f>
        <v>100</v>
      </c>
      <c r="P13" s="124">
        <v>656407</v>
      </c>
      <c r="Q13" s="125">
        <f>SUM(Q5:Q12)</f>
        <v>100</v>
      </c>
    </row>
    <row r="14" spans="1:17" ht="14.25" thickTop="1" thickBot="1" x14ac:dyDescent="0.25">
      <c r="A14" s="126" t="s">
        <v>120</v>
      </c>
      <c r="B14" s="127">
        <v>3827</v>
      </c>
      <c r="C14" s="128">
        <f>B14/B15*100</f>
        <v>0.634093240039169</v>
      </c>
      <c r="D14" s="129">
        <v>9214</v>
      </c>
      <c r="E14" s="128">
        <f>D14/D15*100</f>
        <v>1.4421075367100415</v>
      </c>
      <c r="F14" s="129">
        <v>7999</v>
      </c>
      <c r="G14" s="128">
        <f>F14/F15*100</f>
        <v>1.3065500642739656</v>
      </c>
      <c r="H14" s="130">
        <v>11022</v>
      </c>
      <c r="I14" s="131">
        <f>H14/H15*100</f>
        <v>1.5747986495194308</v>
      </c>
      <c r="J14" s="129">
        <v>13617</v>
      </c>
      <c r="K14" s="128">
        <f>J14/J15*100</f>
        <v>2.094033917905628</v>
      </c>
      <c r="L14" s="129">
        <v>14874</v>
      </c>
      <c r="M14" s="128">
        <f>L14/L15*100</f>
        <v>2.0865715359882389</v>
      </c>
      <c r="N14" s="129">
        <v>14890</v>
      </c>
      <c r="O14" s="128">
        <f>N14/N15*100</f>
        <v>2.2163146958483915</v>
      </c>
      <c r="P14" s="129">
        <v>21682</v>
      </c>
      <c r="Q14" s="128">
        <f>P14/P15*100</f>
        <v>3.1975153704012307</v>
      </c>
    </row>
    <row r="15" spans="1:17" ht="14.25" thickTop="1" thickBot="1" x14ac:dyDescent="0.25">
      <c r="A15" s="123" t="s">
        <v>105</v>
      </c>
      <c r="B15" s="124">
        <f>SUM(B13:B14)</f>
        <v>603539</v>
      </c>
      <c r="C15" s="125"/>
      <c r="D15" s="124">
        <f>SUM(D13:D14)</f>
        <v>638926</v>
      </c>
      <c r="E15" s="125"/>
      <c r="F15" s="124">
        <f>SUM(F13:F14)</f>
        <v>612223</v>
      </c>
      <c r="G15" s="125"/>
      <c r="H15" s="132">
        <f>SUM(H13:H14)</f>
        <v>699899</v>
      </c>
      <c r="I15" s="125"/>
      <c r="J15" s="124">
        <f>SUM(J13:J14)</f>
        <v>650276</v>
      </c>
      <c r="K15" s="125"/>
      <c r="L15" s="124">
        <f>SUM(L13:L14)</f>
        <v>712844</v>
      </c>
      <c r="M15" s="125"/>
      <c r="N15" s="124">
        <f>SUM(N13:N14)</f>
        <v>671836</v>
      </c>
      <c r="O15" s="125"/>
      <c r="P15" s="124">
        <f>SUM(P13:P14)</f>
        <v>678089</v>
      </c>
      <c r="Q15" s="125"/>
    </row>
    <row r="16" spans="1:17" ht="14.25" thickTop="1" thickBot="1" x14ac:dyDescent="0.25">
      <c r="A16" s="126" t="s">
        <v>13</v>
      </c>
      <c r="B16" s="127">
        <v>8562</v>
      </c>
      <c r="C16" s="128">
        <f>B16/B17*100</f>
        <v>1.3987887619853585</v>
      </c>
      <c r="D16" s="129">
        <v>7803</v>
      </c>
      <c r="E16" s="128">
        <f>D16/D17*100</f>
        <v>1.2065331846878677</v>
      </c>
      <c r="F16" s="129">
        <v>4322</v>
      </c>
      <c r="G16" s="128">
        <f>F16/F17*100</f>
        <v>0.70100317089587949</v>
      </c>
      <c r="H16" s="129">
        <v>4196</v>
      </c>
      <c r="I16" s="128">
        <f>H16/H17*100</f>
        <v>0.59594230892138134</v>
      </c>
      <c r="J16" s="129">
        <v>4668</v>
      </c>
      <c r="K16" s="128">
        <f>J16/J17*100</f>
        <v>0.7127326916499731</v>
      </c>
      <c r="L16" s="129">
        <v>4613</v>
      </c>
      <c r="M16" s="128">
        <f>L16/L17*100</f>
        <v>0.64296536238408708</v>
      </c>
      <c r="N16" s="129">
        <v>4655</v>
      </c>
      <c r="O16" s="128">
        <f>N16/N17*100</f>
        <v>0.68810967182120675</v>
      </c>
      <c r="P16" s="129">
        <v>10380</v>
      </c>
      <c r="Q16" s="128">
        <f>P16/P17*100</f>
        <v>1.5076931568451157</v>
      </c>
    </row>
    <row r="17" spans="1:17" ht="14.25" thickTop="1" thickBot="1" x14ac:dyDescent="0.25">
      <c r="A17" s="123" t="s">
        <v>14</v>
      </c>
      <c r="B17" s="124">
        <f>SUM(B15:B16)</f>
        <v>612101</v>
      </c>
      <c r="C17" s="125"/>
      <c r="D17" s="124">
        <f>SUM(D15:D16)</f>
        <v>646729</v>
      </c>
      <c r="E17" s="125"/>
      <c r="F17" s="124">
        <f>SUM(F15:F16)</f>
        <v>616545</v>
      </c>
      <c r="G17" s="125"/>
      <c r="H17" s="132">
        <f>SUM(H15:H16)</f>
        <v>704095</v>
      </c>
      <c r="I17" s="125"/>
      <c r="J17" s="124">
        <f>SUM(J15:J16)</f>
        <v>654944</v>
      </c>
      <c r="K17" s="125"/>
      <c r="L17" s="124">
        <f>SUM(L15:L16)</f>
        <v>717457</v>
      </c>
      <c r="M17" s="125"/>
      <c r="N17" s="124">
        <f>SUM(N15:N16)</f>
        <v>676491</v>
      </c>
      <c r="O17" s="125"/>
      <c r="P17" s="124">
        <f>SUM(P15:P16)</f>
        <v>688469</v>
      </c>
      <c r="Q17" s="125"/>
    </row>
    <row r="18" spans="1:17" ht="14.25" thickTop="1" thickBot="1" x14ac:dyDescent="0.25">
      <c r="A18" s="126" t="s">
        <v>111</v>
      </c>
      <c r="B18" s="127">
        <v>305500</v>
      </c>
      <c r="C18" s="128">
        <f>B18/B19*100</f>
        <v>33.293337736118424</v>
      </c>
      <c r="D18" s="129">
        <v>281133</v>
      </c>
      <c r="E18" s="128">
        <f>D18/D19*100</f>
        <v>30.299009982087853</v>
      </c>
      <c r="F18" s="129">
        <v>338529</v>
      </c>
      <c r="G18" s="128">
        <f>F18/F19*100</f>
        <v>35.445316279157424</v>
      </c>
      <c r="H18" s="129">
        <v>279770</v>
      </c>
      <c r="I18" s="128">
        <f>H18/H19*100</f>
        <v>28.435811823776636</v>
      </c>
      <c r="J18" s="129">
        <v>344884</v>
      </c>
      <c r="K18" s="128">
        <f>J18/J19*100</f>
        <v>34.494333025280348</v>
      </c>
      <c r="L18" s="129">
        <v>302341</v>
      </c>
      <c r="M18" s="128">
        <f>L18/L19*100</f>
        <v>29.647145807306934</v>
      </c>
      <c r="N18" s="129">
        <v>340594</v>
      </c>
      <c r="O18" s="128">
        <f>N18/N19*100</f>
        <v>33.487269992183542</v>
      </c>
      <c r="P18" s="129">
        <v>302936</v>
      </c>
      <c r="Q18" s="128">
        <f>P18/P19*100</f>
        <v>30.556230803758304</v>
      </c>
    </row>
    <row r="19" spans="1:17" ht="14.25" thickTop="1" thickBot="1" x14ac:dyDescent="0.25">
      <c r="A19" s="123" t="s">
        <v>11</v>
      </c>
      <c r="B19" s="133">
        <f>SUM(B17:B18)</f>
        <v>917601</v>
      </c>
      <c r="C19" s="134"/>
      <c r="D19" s="135">
        <f>SUM(D17:D18)</f>
        <v>927862</v>
      </c>
      <c r="E19" s="134"/>
      <c r="F19" s="135">
        <f>SUM(F17:F18)</f>
        <v>955074</v>
      </c>
      <c r="G19" s="134"/>
      <c r="H19" s="135">
        <f>SUM(H17:H18)</f>
        <v>983865</v>
      </c>
      <c r="I19" s="134"/>
      <c r="J19" s="135">
        <f>SUM(J17:J18)</f>
        <v>999828</v>
      </c>
      <c r="K19" s="134"/>
      <c r="L19" s="135">
        <f>SUM(L17:L18)</f>
        <v>1019798</v>
      </c>
      <c r="M19" s="134"/>
      <c r="N19" s="135">
        <f>SUM(N17:N18)</f>
        <v>1017085</v>
      </c>
      <c r="O19" s="134"/>
      <c r="P19" s="135">
        <f>SUM(P17:P18)</f>
        <v>991405</v>
      </c>
      <c r="Q19" s="134"/>
    </row>
    <row r="20" spans="1:17" ht="13.5" thickTop="1" x14ac:dyDescent="0.2">
      <c r="A20" s="136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</row>
    <row r="21" spans="1:17" x14ac:dyDescent="0.2">
      <c r="A21" s="504" t="s">
        <v>123</v>
      </c>
      <c r="B21" s="504"/>
      <c r="C21" s="504"/>
      <c r="D21" s="504"/>
      <c r="E21" s="504"/>
      <c r="F21" s="504"/>
      <c r="G21" s="504"/>
      <c r="H21" s="504"/>
    </row>
    <row r="23" spans="1:17" x14ac:dyDescent="0.2">
      <c r="A23" s="504" t="s">
        <v>25</v>
      </c>
      <c r="B23" s="504"/>
      <c r="C23" s="504"/>
      <c r="D23" s="504"/>
      <c r="E23" s="504"/>
      <c r="F23" s="504"/>
      <c r="G23" s="504"/>
      <c r="H23" s="504"/>
    </row>
  </sheetData>
  <mergeCells count="11">
    <mergeCell ref="A21:H21"/>
    <mergeCell ref="A23:H23"/>
    <mergeCell ref="A1:Q1"/>
    <mergeCell ref="B3:C3"/>
    <mergeCell ref="D3:E3"/>
    <mergeCell ref="F3:G3"/>
    <mergeCell ref="H3:I3"/>
    <mergeCell ref="J3:K3"/>
    <mergeCell ref="L3:M3"/>
    <mergeCell ref="N3:O3"/>
    <mergeCell ref="P3:Q3"/>
  </mergeCells>
  <pageMargins left="0.2" right="0.21" top="1" bottom="0.16" header="0" footer="0"/>
  <pageSetup paperSize="9" scale="10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sqref="A1:IV65536"/>
    </sheetView>
  </sheetViews>
  <sheetFormatPr baseColWidth="10" defaultRowHeight="12.75" x14ac:dyDescent="0.2"/>
  <cols>
    <col min="2" max="3" width="5" bestFit="1" customWidth="1"/>
  </cols>
  <sheetData>
    <row r="1" spans="1:3" ht="14.25" thickTop="1" thickBot="1" x14ac:dyDescent="0.25">
      <c r="A1" s="6" t="s">
        <v>88</v>
      </c>
      <c r="B1" s="6">
        <v>2003</v>
      </c>
      <c r="C1" s="6">
        <v>2007</v>
      </c>
    </row>
    <row r="2" spans="1:3" ht="13.5" thickTop="1" x14ac:dyDescent="0.2">
      <c r="A2" s="4" t="s">
        <v>89</v>
      </c>
      <c r="B2" s="12">
        <v>5</v>
      </c>
      <c r="C2" s="15">
        <v>6</v>
      </c>
    </row>
    <row r="3" spans="1:3" x14ac:dyDescent="0.2">
      <c r="A3" s="1" t="s">
        <v>90</v>
      </c>
      <c r="B3" s="13">
        <v>7</v>
      </c>
      <c r="C3" s="3">
        <v>6</v>
      </c>
    </row>
    <row r="4" spans="1:3" x14ac:dyDescent="0.2">
      <c r="A4" s="1" t="s">
        <v>91</v>
      </c>
      <c r="B4" s="13">
        <v>1</v>
      </c>
      <c r="C4" s="3">
        <v>1</v>
      </c>
    </row>
    <row r="5" spans="1:3" ht="13.5" thickBot="1" x14ac:dyDescent="0.25">
      <c r="A5" s="7" t="s">
        <v>9</v>
      </c>
      <c r="B5" s="14">
        <v>0</v>
      </c>
      <c r="C5" s="17">
        <v>0</v>
      </c>
    </row>
    <row r="6" spans="1:3" ht="14.25" thickTop="1" thickBot="1" x14ac:dyDescent="0.25">
      <c r="A6" s="6" t="s">
        <v>5</v>
      </c>
      <c r="B6" s="6">
        <f>SUM(B2:B5)</f>
        <v>13</v>
      </c>
      <c r="C6" s="6">
        <f>SUM(C2:C5)</f>
        <v>13</v>
      </c>
    </row>
    <row r="7" spans="1:3" ht="13.5" thickTop="1" x14ac:dyDescent="0.2"/>
  </sheetData>
  <phoneticPr fontId="0" type="noConversion"/>
  <pageMargins left="0.75" right="0.75" top="1" bottom="1" header="0" footer="0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7" zoomScale="145" zoomScaleNormal="145" workbookViewId="0">
      <selection activeCell="I16" sqref="I16"/>
    </sheetView>
  </sheetViews>
  <sheetFormatPr baseColWidth="10" defaultRowHeight="15" x14ac:dyDescent="0.25"/>
  <cols>
    <col min="1" max="1" width="10.42578125" style="386" bestFit="1" customWidth="1"/>
    <col min="2" max="10" width="5" style="386" bestFit="1" customWidth="1"/>
    <col min="11" max="16384" width="11.42578125" style="386"/>
  </cols>
  <sheetData>
    <row r="1" spans="1:12" ht="15.75" x14ac:dyDescent="0.25">
      <c r="A1" s="508" t="s">
        <v>312</v>
      </c>
      <c r="B1" s="508"/>
      <c r="C1" s="508"/>
      <c r="D1" s="508"/>
      <c r="E1" s="508"/>
      <c r="F1" s="508"/>
      <c r="G1" s="508"/>
      <c r="H1" s="508"/>
      <c r="I1" s="508"/>
      <c r="J1" s="508"/>
    </row>
    <row r="2" spans="1:12" ht="6.75" customHeight="1" thickBot="1" x14ac:dyDescent="0.3"/>
    <row r="3" spans="1:12" ht="16.5" thickTop="1" thickBot="1" x14ac:dyDescent="0.3">
      <c r="A3" s="387" t="s">
        <v>39</v>
      </c>
      <c r="B3" s="387">
        <v>1983</v>
      </c>
      <c r="C3" s="387">
        <v>1987</v>
      </c>
      <c r="D3" s="387">
        <v>1991</v>
      </c>
      <c r="E3" s="387">
        <v>1995</v>
      </c>
      <c r="F3" s="387">
        <v>1999</v>
      </c>
      <c r="G3" s="387">
        <v>2003</v>
      </c>
      <c r="H3" s="387">
        <v>2007</v>
      </c>
      <c r="I3" s="387">
        <v>2011</v>
      </c>
      <c r="J3" s="387">
        <v>2012</v>
      </c>
    </row>
    <row r="4" spans="1:12" ht="15.75" thickTop="1" x14ac:dyDescent="0.25">
      <c r="A4" s="388" t="s">
        <v>3</v>
      </c>
      <c r="B4" s="389">
        <v>26</v>
      </c>
      <c r="C4" s="389">
        <v>20</v>
      </c>
      <c r="D4" s="389">
        <v>21</v>
      </c>
      <c r="E4" s="389">
        <v>17</v>
      </c>
      <c r="F4" s="389">
        <v>24</v>
      </c>
      <c r="G4" s="390">
        <v>22</v>
      </c>
      <c r="H4" s="390">
        <v>21</v>
      </c>
      <c r="I4" s="390">
        <v>15</v>
      </c>
      <c r="J4" s="391">
        <v>17</v>
      </c>
    </row>
    <row r="5" spans="1:12" x14ac:dyDescent="0.25">
      <c r="A5" s="392" t="s">
        <v>18</v>
      </c>
      <c r="B5" s="393">
        <v>14</v>
      </c>
      <c r="C5" s="393">
        <v>13</v>
      </c>
      <c r="D5" s="393">
        <v>15</v>
      </c>
      <c r="E5" s="393">
        <v>21</v>
      </c>
      <c r="F5" s="393">
        <v>15</v>
      </c>
      <c r="G5" s="394">
        <v>19</v>
      </c>
      <c r="H5" s="394">
        <v>20</v>
      </c>
      <c r="I5" s="394">
        <v>10</v>
      </c>
      <c r="J5" s="395">
        <v>10</v>
      </c>
    </row>
    <row r="6" spans="1:12" x14ac:dyDescent="0.25">
      <c r="A6" s="392" t="s">
        <v>98</v>
      </c>
      <c r="B6" s="396" t="s">
        <v>99</v>
      </c>
      <c r="C6" s="396" t="s">
        <v>99</v>
      </c>
      <c r="D6" s="396" t="s">
        <v>99</v>
      </c>
      <c r="E6" s="396" t="s">
        <v>99</v>
      </c>
      <c r="F6" s="396" t="s">
        <v>99</v>
      </c>
      <c r="G6" s="396" t="s">
        <v>99</v>
      </c>
      <c r="H6" s="396" t="s">
        <v>99</v>
      </c>
      <c r="I6" s="394">
        <v>16</v>
      </c>
      <c r="J6" s="395">
        <v>12</v>
      </c>
    </row>
    <row r="7" spans="1:12" x14ac:dyDescent="0.25">
      <c r="A7" s="392" t="s">
        <v>313</v>
      </c>
      <c r="B7" s="393">
        <v>5</v>
      </c>
      <c r="C7" s="393">
        <v>4</v>
      </c>
      <c r="D7" s="393">
        <v>6</v>
      </c>
      <c r="E7" s="393">
        <v>6</v>
      </c>
      <c r="F7" s="393">
        <v>3</v>
      </c>
      <c r="G7" s="394">
        <v>4</v>
      </c>
      <c r="H7" s="394">
        <v>4</v>
      </c>
      <c r="I7" s="394">
        <v>4</v>
      </c>
      <c r="J7" s="395">
        <v>5</v>
      </c>
    </row>
    <row r="8" spans="1:12" x14ac:dyDescent="0.25">
      <c r="A8" s="397" t="s">
        <v>139</v>
      </c>
      <c r="B8" s="396" t="s">
        <v>99</v>
      </c>
      <c r="C8" s="396" t="s">
        <v>99</v>
      </c>
      <c r="D8" s="396" t="s">
        <v>99</v>
      </c>
      <c r="E8" s="396" t="s">
        <v>99</v>
      </c>
      <c r="F8" s="396" t="s">
        <v>99</v>
      </c>
      <c r="G8" s="396" t="s">
        <v>99</v>
      </c>
      <c r="H8" s="396" t="s">
        <v>99</v>
      </c>
      <c r="I8" s="396">
        <v>0</v>
      </c>
      <c r="J8" s="398">
        <v>1</v>
      </c>
      <c r="L8" s="399"/>
    </row>
    <row r="9" spans="1:12" x14ac:dyDescent="0.25">
      <c r="A9" s="397" t="s">
        <v>2</v>
      </c>
      <c r="B9" s="396">
        <v>0</v>
      </c>
      <c r="C9" s="400">
        <v>8</v>
      </c>
      <c r="D9" s="400">
        <v>2</v>
      </c>
      <c r="E9" s="396">
        <v>0</v>
      </c>
      <c r="F9" s="396">
        <v>0</v>
      </c>
      <c r="G9" s="396">
        <v>0</v>
      </c>
      <c r="H9" s="396" t="s">
        <v>99</v>
      </c>
      <c r="I9" s="396" t="s">
        <v>99</v>
      </c>
      <c r="J9" s="398" t="s">
        <v>99</v>
      </c>
    </row>
    <row r="10" spans="1:12" x14ac:dyDescent="0.25">
      <c r="A10" s="397" t="s">
        <v>314</v>
      </c>
      <c r="B10" s="396" t="s">
        <v>99</v>
      </c>
      <c r="C10" s="401">
        <v>0</v>
      </c>
      <c r="D10" s="400">
        <v>1</v>
      </c>
      <c r="E10" s="400">
        <v>1</v>
      </c>
      <c r="F10" s="400">
        <v>0</v>
      </c>
      <c r="G10" s="396">
        <v>0</v>
      </c>
      <c r="H10" s="509">
        <v>0</v>
      </c>
      <c r="I10" s="511">
        <v>0</v>
      </c>
      <c r="J10" s="398" t="s">
        <v>99</v>
      </c>
    </row>
    <row r="11" spans="1:12" ht="15.75" thickBot="1" x14ac:dyDescent="0.3">
      <c r="A11" s="397" t="s">
        <v>315</v>
      </c>
      <c r="B11" s="396" t="s">
        <v>99</v>
      </c>
      <c r="C11" s="393" t="s">
        <v>99</v>
      </c>
      <c r="D11" s="400" t="s">
        <v>99</v>
      </c>
      <c r="E11" s="401" t="s">
        <v>99</v>
      </c>
      <c r="F11" s="401">
        <v>3</v>
      </c>
      <c r="G11" s="396">
        <v>0</v>
      </c>
      <c r="H11" s="510"/>
      <c r="I11" s="512"/>
      <c r="J11" s="398">
        <v>0</v>
      </c>
    </row>
    <row r="12" spans="1:12" ht="16.5" thickTop="1" thickBot="1" x14ac:dyDescent="0.3">
      <c r="A12" s="387" t="s">
        <v>5</v>
      </c>
      <c r="B12" s="402">
        <f t="shared" ref="B12:J12" si="0">SUM(B4:B11)</f>
        <v>45</v>
      </c>
      <c r="C12" s="402">
        <f t="shared" si="0"/>
        <v>45</v>
      </c>
      <c r="D12" s="402">
        <f t="shared" si="0"/>
        <v>45</v>
      </c>
      <c r="E12" s="402">
        <f t="shared" si="0"/>
        <v>45</v>
      </c>
      <c r="F12" s="402">
        <f t="shared" si="0"/>
        <v>45</v>
      </c>
      <c r="G12" s="402">
        <f t="shared" si="0"/>
        <v>45</v>
      </c>
      <c r="H12" s="402">
        <f t="shared" si="0"/>
        <v>45</v>
      </c>
      <c r="I12" s="402">
        <f t="shared" si="0"/>
        <v>45</v>
      </c>
      <c r="J12" s="402">
        <f t="shared" si="0"/>
        <v>45</v>
      </c>
    </row>
    <row r="13" spans="1:12" ht="8.25" customHeight="1" thickTop="1" x14ac:dyDescent="0.25">
      <c r="A13" s="403"/>
      <c r="B13" s="403"/>
      <c r="C13" s="403"/>
      <c r="D13" s="403"/>
      <c r="E13" s="403"/>
      <c r="F13" s="403"/>
      <c r="G13" s="403"/>
      <c r="H13" s="403"/>
      <c r="I13" s="403"/>
      <c r="J13" s="403"/>
    </row>
    <row r="14" spans="1:12" x14ac:dyDescent="0.25">
      <c r="A14" s="507" t="s">
        <v>316</v>
      </c>
      <c r="B14" s="507"/>
      <c r="C14" s="507"/>
      <c r="D14" s="507"/>
      <c r="E14" s="507"/>
      <c r="F14" s="507"/>
      <c r="G14" s="507"/>
      <c r="H14" s="507"/>
      <c r="I14" s="403"/>
      <c r="J14" s="403"/>
    </row>
    <row r="15" spans="1:12" ht="8.25" customHeight="1" x14ac:dyDescent="0.25">
      <c r="A15" s="403"/>
      <c r="B15" s="403"/>
      <c r="C15" s="403"/>
      <c r="D15" s="403"/>
      <c r="E15" s="403"/>
      <c r="F15" s="403"/>
      <c r="G15" s="403"/>
      <c r="H15" s="403"/>
      <c r="I15" s="403"/>
      <c r="J15" s="403"/>
    </row>
    <row r="16" spans="1:12" x14ac:dyDescent="0.25">
      <c r="A16" s="507" t="s">
        <v>317</v>
      </c>
      <c r="B16" s="507"/>
      <c r="C16" s="507"/>
      <c r="D16" s="507"/>
      <c r="E16" s="507"/>
      <c r="F16" s="507"/>
      <c r="G16" s="507"/>
      <c r="H16" s="507"/>
      <c r="I16" s="403"/>
      <c r="J16" s="403"/>
    </row>
    <row r="17" spans="1:10" x14ac:dyDescent="0.25">
      <c r="A17" s="507" t="s">
        <v>318</v>
      </c>
      <c r="B17" s="507"/>
      <c r="C17" s="507"/>
      <c r="D17" s="507"/>
      <c r="E17" s="507"/>
      <c r="F17" s="507"/>
      <c r="G17" s="507"/>
      <c r="H17" s="507"/>
      <c r="I17" s="403"/>
      <c r="J17" s="403"/>
    </row>
    <row r="18" spans="1:10" x14ac:dyDescent="0.25">
      <c r="A18" s="507" t="s">
        <v>319</v>
      </c>
      <c r="B18" s="507"/>
      <c r="C18" s="507"/>
      <c r="D18" s="507"/>
      <c r="E18" s="507"/>
      <c r="F18" s="507"/>
      <c r="G18" s="507"/>
      <c r="H18" s="507"/>
      <c r="I18" s="507"/>
      <c r="J18" s="507"/>
    </row>
    <row r="19" spans="1:10" x14ac:dyDescent="0.25">
      <c r="A19" s="507" t="s">
        <v>320</v>
      </c>
      <c r="B19" s="507"/>
      <c r="C19" s="507"/>
      <c r="D19" s="507"/>
      <c r="E19" s="507"/>
      <c r="F19" s="507"/>
      <c r="G19" s="507"/>
      <c r="H19" s="507"/>
      <c r="I19" s="507"/>
      <c r="J19" s="507"/>
    </row>
    <row r="20" spans="1:10" ht="8.25" customHeight="1" x14ac:dyDescent="0.25">
      <c r="A20" s="403"/>
      <c r="B20" s="403"/>
      <c r="C20" s="403"/>
      <c r="D20" s="403"/>
      <c r="E20" s="403"/>
      <c r="F20" s="403"/>
      <c r="G20" s="403"/>
      <c r="H20" s="403"/>
      <c r="I20" s="403"/>
      <c r="J20" s="403"/>
    </row>
    <row r="21" spans="1:10" x14ac:dyDescent="0.25">
      <c r="A21" s="507" t="s">
        <v>321</v>
      </c>
      <c r="B21" s="507"/>
      <c r="C21" s="507"/>
      <c r="D21" s="507"/>
      <c r="E21" s="507"/>
      <c r="F21" s="507"/>
      <c r="G21" s="507"/>
      <c r="H21" s="507"/>
      <c r="I21" s="403"/>
      <c r="J21" s="403"/>
    </row>
    <row r="22" spans="1:10" x14ac:dyDescent="0.25">
      <c r="A22" s="507" t="s">
        <v>322</v>
      </c>
      <c r="B22" s="507"/>
      <c r="C22" s="507"/>
      <c r="D22" s="507"/>
      <c r="E22" s="507"/>
      <c r="F22" s="507"/>
      <c r="G22" s="507"/>
      <c r="H22" s="507"/>
      <c r="I22" s="403"/>
      <c r="J22" s="403"/>
    </row>
    <row r="23" spans="1:10" x14ac:dyDescent="0.25">
      <c r="A23" s="386" t="s">
        <v>323</v>
      </c>
    </row>
  </sheetData>
  <mergeCells count="10">
    <mergeCell ref="A18:J18"/>
    <mergeCell ref="A19:J19"/>
    <mergeCell ref="A21:H21"/>
    <mergeCell ref="A22:H22"/>
    <mergeCell ref="A1:J1"/>
    <mergeCell ref="H10:H11"/>
    <mergeCell ref="I10:I11"/>
    <mergeCell ref="A14:H14"/>
    <mergeCell ref="A16:H16"/>
    <mergeCell ref="A17:H17"/>
  </mergeCells>
  <printOptions horizontalCentered="1"/>
  <pageMargins left="0.31496062992125984" right="0.27559055118110237" top="0.31496062992125984" bottom="0.27559055118110237" header="0.31496062992125984" footer="0.27559055118110237"/>
  <pageSetup paperSize="9" scale="175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4" workbookViewId="0">
      <selection activeCell="L24" sqref="L24"/>
    </sheetView>
  </sheetViews>
  <sheetFormatPr baseColWidth="10" defaultRowHeight="15" x14ac:dyDescent="0.25"/>
  <cols>
    <col min="1" max="1" width="11.5703125" style="386" bestFit="1" customWidth="1"/>
    <col min="2" max="10" width="5" style="386" bestFit="1" customWidth="1"/>
    <col min="11" max="16384" width="11.42578125" style="386"/>
  </cols>
  <sheetData>
    <row r="1" spans="1:10" ht="15.75" x14ac:dyDescent="0.25">
      <c r="A1" s="508" t="s">
        <v>312</v>
      </c>
      <c r="B1" s="508"/>
      <c r="C1" s="508"/>
      <c r="D1" s="508"/>
      <c r="E1" s="508"/>
      <c r="F1" s="508"/>
      <c r="G1" s="508"/>
      <c r="H1" s="508"/>
      <c r="I1" s="508"/>
      <c r="J1" s="508"/>
    </row>
    <row r="2" spans="1:10" ht="15.75" thickBot="1" x14ac:dyDescent="0.3"/>
    <row r="3" spans="1:10" ht="16.5" thickTop="1" thickBot="1" x14ac:dyDescent="0.3">
      <c r="A3" s="387" t="s">
        <v>324</v>
      </c>
      <c r="B3" s="387">
        <v>1983</v>
      </c>
      <c r="C3" s="387">
        <v>1987</v>
      </c>
      <c r="D3" s="387">
        <v>1991</v>
      </c>
      <c r="E3" s="387">
        <v>1995</v>
      </c>
      <c r="F3" s="387">
        <v>1999</v>
      </c>
      <c r="G3" s="387">
        <v>2003</v>
      </c>
      <c r="H3" s="387">
        <v>2007</v>
      </c>
      <c r="I3" s="387">
        <v>2011</v>
      </c>
      <c r="J3" s="387">
        <v>2012</v>
      </c>
    </row>
    <row r="4" spans="1:10" ht="15.75" thickTop="1" x14ac:dyDescent="0.25">
      <c r="A4" s="388" t="s">
        <v>3</v>
      </c>
      <c r="B4" s="389">
        <v>3</v>
      </c>
      <c r="C4" s="389">
        <v>3</v>
      </c>
      <c r="D4" s="389">
        <v>3</v>
      </c>
      <c r="E4" s="389">
        <v>2</v>
      </c>
      <c r="F4" s="389">
        <v>3</v>
      </c>
      <c r="G4" s="390">
        <v>3</v>
      </c>
      <c r="H4" s="390">
        <v>3</v>
      </c>
      <c r="I4" s="390">
        <v>2</v>
      </c>
      <c r="J4" s="391">
        <v>2</v>
      </c>
    </row>
    <row r="5" spans="1:10" x14ac:dyDescent="0.25">
      <c r="A5" s="392" t="s">
        <v>18</v>
      </c>
      <c r="B5" s="393">
        <v>2</v>
      </c>
      <c r="C5" s="393">
        <v>2</v>
      </c>
      <c r="D5" s="393">
        <v>2</v>
      </c>
      <c r="E5" s="393">
        <v>3</v>
      </c>
      <c r="F5" s="393">
        <v>2</v>
      </c>
      <c r="G5" s="394">
        <v>2</v>
      </c>
      <c r="H5" s="394">
        <v>2</v>
      </c>
      <c r="I5" s="394">
        <v>2</v>
      </c>
      <c r="J5" s="395">
        <v>2</v>
      </c>
    </row>
    <row r="6" spans="1:10" ht="15.75" thickBot="1" x14ac:dyDescent="0.3">
      <c r="A6" s="392" t="s">
        <v>325</v>
      </c>
      <c r="B6" s="396" t="s">
        <v>99</v>
      </c>
      <c r="C6" s="396" t="s">
        <v>99</v>
      </c>
      <c r="D6" s="396" t="s">
        <v>99</v>
      </c>
      <c r="E6" s="396" t="s">
        <v>99</v>
      </c>
      <c r="F6" s="396" t="s">
        <v>99</v>
      </c>
      <c r="G6" s="396" t="s">
        <v>99</v>
      </c>
      <c r="H6" s="396" t="s">
        <v>99</v>
      </c>
      <c r="I6" s="394">
        <v>1</v>
      </c>
      <c r="J6" s="395">
        <v>1</v>
      </c>
    </row>
    <row r="7" spans="1:10" ht="16.5" thickTop="1" thickBot="1" x14ac:dyDescent="0.3">
      <c r="A7" s="387" t="s">
        <v>5</v>
      </c>
      <c r="B7" s="402">
        <f>SUM(B4:B6)</f>
        <v>5</v>
      </c>
      <c r="C7" s="402">
        <f t="shared" ref="C7:J7" si="0">SUM(C4:C6)</f>
        <v>5</v>
      </c>
      <c r="D7" s="402">
        <f t="shared" si="0"/>
        <v>5</v>
      </c>
      <c r="E7" s="402">
        <f t="shared" si="0"/>
        <v>5</v>
      </c>
      <c r="F7" s="402">
        <f t="shared" si="0"/>
        <v>5</v>
      </c>
      <c r="G7" s="402">
        <f t="shared" si="0"/>
        <v>5</v>
      </c>
      <c r="H7" s="402">
        <f t="shared" si="0"/>
        <v>5</v>
      </c>
      <c r="I7" s="402">
        <f t="shared" si="0"/>
        <v>5</v>
      </c>
      <c r="J7" s="402">
        <f t="shared" si="0"/>
        <v>5</v>
      </c>
    </row>
    <row r="8" spans="1:10" ht="16.5" thickTop="1" thickBot="1" x14ac:dyDescent="0.3"/>
    <row r="9" spans="1:10" ht="16.5" thickTop="1" thickBot="1" x14ac:dyDescent="0.3">
      <c r="A9" s="387" t="s">
        <v>326</v>
      </c>
      <c r="B9" s="387">
        <v>1983</v>
      </c>
      <c r="C9" s="387">
        <v>1987</v>
      </c>
      <c r="D9" s="387">
        <v>1991</v>
      </c>
      <c r="E9" s="387">
        <v>1995</v>
      </c>
      <c r="F9" s="387">
        <v>1999</v>
      </c>
      <c r="G9" s="387">
        <v>2003</v>
      </c>
      <c r="H9" s="387">
        <v>2007</v>
      </c>
      <c r="I9" s="387">
        <v>2011</v>
      </c>
      <c r="J9" s="387">
        <v>2012</v>
      </c>
    </row>
    <row r="10" spans="1:10" ht="15.75" thickTop="1" x14ac:dyDescent="0.25">
      <c r="A10" s="388" t="s">
        <v>3</v>
      </c>
      <c r="B10" s="389">
        <v>19</v>
      </c>
      <c r="C10" s="389">
        <v>13</v>
      </c>
      <c r="D10" s="389">
        <v>13</v>
      </c>
      <c r="E10" s="389">
        <v>11</v>
      </c>
      <c r="F10" s="389">
        <v>17</v>
      </c>
      <c r="G10" s="390">
        <v>15</v>
      </c>
      <c r="H10" s="390">
        <v>15</v>
      </c>
      <c r="I10" s="390">
        <v>11</v>
      </c>
      <c r="J10" s="391">
        <v>12</v>
      </c>
    </row>
    <row r="11" spans="1:10" x14ac:dyDescent="0.25">
      <c r="A11" s="392" t="s">
        <v>18</v>
      </c>
      <c r="B11" s="393">
        <v>9</v>
      </c>
      <c r="C11" s="393">
        <v>8</v>
      </c>
      <c r="D11" s="393">
        <v>10</v>
      </c>
      <c r="E11" s="393">
        <v>15</v>
      </c>
      <c r="F11" s="393">
        <v>11</v>
      </c>
      <c r="G11" s="394">
        <v>14</v>
      </c>
      <c r="H11" s="394">
        <v>15</v>
      </c>
      <c r="I11" s="394">
        <v>7</v>
      </c>
      <c r="J11" s="395">
        <v>7</v>
      </c>
    </row>
    <row r="12" spans="1:10" x14ac:dyDescent="0.25">
      <c r="A12" s="392" t="s">
        <v>98</v>
      </c>
      <c r="B12" s="396" t="s">
        <v>99</v>
      </c>
      <c r="C12" s="396" t="s">
        <v>99</v>
      </c>
      <c r="D12" s="396" t="s">
        <v>99</v>
      </c>
      <c r="E12" s="396" t="s">
        <v>99</v>
      </c>
      <c r="F12" s="396" t="s">
        <v>99</v>
      </c>
      <c r="G12" s="396" t="s">
        <v>99</v>
      </c>
      <c r="H12" s="396" t="s">
        <v>99</v>
      </c>
      <c r="I12" s="394">
        <v>12</v>
      </c>
      <c r="J12" s="395">
        <v>9</v>
      </c>
    </row>
    <row r="13" spans="1:10" x14ac:dyDescent="0.25">
      <c r="A13" s="392" t="s">
        <v>313</v>
      </c>
      <c r="B13" s="393">
        <v>4</v>
      </c>
      <c r="C13" s="393">
        <v>4</v>
      </c>
      <c r="D13" s="393">
        <v>6</v>
      </c>
      <c r="E13" s="393">
        <v>6</v>
      </c>
      <c r="F13" s="393">
        <v>3</v>
      </c>
      <c r="G13" s="394">
        <v>4</v>
      </c>
      <c r="H13" s="394">
        <v>4</v>
      </c>
      <c r="I13" s="394">
        <v>4</v>
      </c>
      <c r="J13" s="395">
        <v>5</v>
      </c>
    </row>
    <row r="14" spans="1:10" x14ac:dyDescent="0.25">
      <c r="A14" s="397" t="s">
        <v>139</v>
      </c>
      <c r="B14" s="396" t="s">
        <v>99</v>
      </c>
      <c r="C14" s="396" t="s">
        <v>99</v>
      </c>
      <c r="D14" s="396" t="s">
        <v>99</v>
      </c>
      <c r="E14" s="396" t="s">
        <v>99</v>
      </c>
      <c r="F14" s="396" t="s">
        <v>99</v>
      </c>
      <c r="G14" s="396" t="s">
        <v>99</v>
      </c>
      <c r="H14" s="396" t="s">
        <v>99</v>
      </c>
      <c r="I14" s="396">
        <v>0</v>
      </c>
      <c r="J14" s="398">
        <v>1</v>
      </c>
    </row>
    <row r="15" spans="1:10" x14ac:dyDescent="0.25">
      <c r="A15" s="397" t="s">
        <v>2</v>
      </c>
      <c r="B15" s="396">
        <v>0</v>
      </c>
      <c r="C15" s="400">
        <v>7</v>
      </c>
      <c r="D15" s="400">
        <v>2</v>
      </c>
      <c r="E15" s="396">
        <v>0</v>
      </c>
      <c r="F15" s="396">
        <v>0</v>
      </c>
      <c r="G15" s="396">
        <v>0</v>
      </c>
      <c r="H15" s="396" t="s">
        <v>99</v>
      </c>
      <c r="I15" s="396" t="s">
        <v>99</v>
      </c>
      <c r="J15" s="404" t="s">
        <v>99</v>
      </c>
    </row>
    <row r="16" spans="1:10" x14ac:dyDescent="0.25">
      <c r="A16" s="397" t="s">
        <v>314</v>
      </c>
      <c r="B16" s="396" t="s">
        <v>99</v>
      </c>
      <c r="C16" s="401">
        <v>0</v>
      </c>
      <c r="D16" s="400">
        <v>1</v>
      </c>
      <c r="E16" s="400">
        <v>1</v>
      </c>
      <c r="F16" s="400">
        <v>0</v>
      </c>
      <c r="G16" s="396">
        <v>0</v>
      </c>
      <c r="H16" s="509">
        <v>0</v>
      </c>
      <c r="I16" s="511">
        <v>0</v>
      </c>
      <c r="J16" s="404" t="s">
        <v>99</v>
      </c>
    </row>
    <row r="17" spans="1:10" ht="15.75" thickBot="1" x14ac:dyDescent="0.3">
      <c r="A17" s="397" t="s">
        <v>315</v>
      </c>
      <c r="B17" s="396" t="s">
        <v>99</v>
      </c>
      <c r="C17" s="393" t="s">
        <v>99</v>
      </c>
      <c r="D17" s="400" t="s">
        <v>99</v>
      </c>
      <c r="E17" s="401" t="s">
        <v>99</v>
      </c>
      <c r="F17" s="401">
        <v>2</v>
      </c>
      <c r="G17" s="396">
        <v>0</v>
      </c>
      <c r="H17" s="510"/>
      <c r="I17" s="512"/>
      <c r="J17" s="404" t="s">
        <v>99</v>
      </c>
    </row>
    <row r="18" spans="1:10" ht="16.5" thickTop="1" thickBot="1" x14ac:dyDescent="0.3">
      <c r="A18" s="387" t="s">
        <v>5</v>
      </c>
      <c r="B18" s="402">
        <f t="shared" ref="B18:J18" si="1">SUM(B10:B17)</f>
        <v>32</v>
      </c>
      <c r="C18" s="402">
        <f t="shared" si="1"/>
        <v>32</v>
      </c>
      <c r="D18" s="402">
        <f t="shared" si="1"/>
        <v>32</v>
      </c>
      <c r="E18" s="402">
        <f t="shared" si="1"/>
        <v>33</v>
      </c>
      <c r="F18" s="402">
        <f t="shared" si="1"/>
        <v>33</v>
      </c>
      <c r="G18" s="402">
        <f t="shared" si="1"/>
        <v>33</v>
      </c>
      <c r="H18" s="402">
        <f t="shared" si="1"/>
        <v>34</v>
      </c>
      <c r="I18" s="402">
        <f t="shared" si="1"/>
        <v>34</v>
      </c>
      <c r="J18" s="402">
        <f t="shared" si="1"/>
        <v>34</v>
      </c>
    </row>
    <row r="19" spans="1:10" ht="16.5" thickTop="1" thickBot="1" x14ac:dyDescent="0.3"/>
    <row r="20" spans="1:10" ht="16.5" thickTop="1" thickBot="1" x14ac:dyDescent="0.3">
      <c r="A20" s="387" t="s">
        <v>327</v>
      </c>
      <c r="B20" s="387">
        <v>1983</v>
      </c>
      <c r="C20" s="387">
        <v>1987</v>
      </c>
      <c r="D20" s="387">
        <v>1991</v>
      </c>
      <c r="E20" s="387">
        <v>1995</v>
      </c>
      <c r="F20" s="387">
        <v>1999</v>
      </c>
      <c r="G20" s="387">
        <v>2003</v>
      </c>
      <c r="H20" s="387">
        <v>2007</v>
      </c>
      <c r="I20" s="387">
        <v>2011</v>
      </c>
      <c r="J20" s="387">
        <v>2012</v>
      </c>
    </row>
    <row r="21" spans="1:10" ht="15.75" thickTop="1" x14ac:dyDescent="0.25">
      <c r="A21" s="388" t="s">
        <v>3</v>
      </c>
      <c r="B21" s="389">
        <v>4</v>
      </c>
      <c r="C21" s="389">
        <v>4</v>
      </c>
      <c r="D21" s="389">
        <v>5</v>
      </c>
      <c r="E21" s="389">
        <v>4</v>
      </c>
      <c r="F21" s="389">
        <v>4</v>
      </c>
      <c r="G21" s="390">
        <v>4</v>
      </c>
      <c r="H21" s="390">
        <v>3</v>
      </c>
      <c r="I21" s="390">
        <v>2</v>
      </c>
      <c r="J21" s="391">
        <v>3</v>
      </c>
    </row>
    <row r="22" spans="1:10" x14ac:dyDescent="0.25">
      <c r="A22" s="392" t="s">
        <v>18</v>
      </c>
      <c r="B22" s="393">
        <v>3</v>
      </c>
      <c r="C22" s="393">
        <v>3</v>
      </c>
      <c r="D22" s="393">
        <v>3</v>
      </c>
      <c r="E22" s="393">
        <v>3</v>
      </c>
      <c r="F22" s="393">
        <v>2</v>
      </c>
      <c r="G22" s="394">
        <v>3</v>
      </c>
      <c r="H22" s="394">
        <v>3</v>
      </c>
      <c r="I22" s="394">
        <v>2</v>
      </c>
      <c r="J22" s="395">
        <v>2</v>
      </c>
    </row>
    <row r="23" spans="1:10" x14ac:dyDescent="0.25">
      <c r="A23" s="392" t="s">
        <v>98</v>
      </c>
      <c r="B23" s="396" t="s">
        <v>99</v>
      </c>
      <c r="C23" s="396" t="s">
        <v>99</v>
      </c>
      <c r="D23" s="396" t="s">
        <v>99</v>
      </c>
      <c r="E23" s="396" t="s">
        <v>99</v>
      </c>
      <c r="F23" s="396" t="s">
        <v>99</v>
      </c>
      <c r="G23" s="396" t="s">
        <v>99</v>
      </c>
      <c r="H23" s="396" t="s">
        <v>99</v>
      </c>
      <c r="I23" s="394">
        <v>2</v>
      </c>
      <c r="J23" s="395">
        <v>1</v>
      </c>
    </row>
    <row r="24" spans="1:10" x14ac:dyDescent="0.25">
      <c r="A24" s="392" t="s">
        <v>313</v>
      </c>
      <c r="B24" s="393">
        <v>1</v>
      </c>
      <c r="C24" s="393">
        <v>0</v>
      </c>
      <c r="D24" s="393">
        <v>0</v>
      </c>
      <c r="E24" s="393">
        <v>0</v>
      </c>
      <c r="F24" s="393">
        <v>1</v>
      </c>
      <c r="G24" s="394">
        <v>0</v>
      </c>
      <c r="H24" s="394">
        <v>0</v>
      </c>
      <c r="I24" s="394">
        <v>0</v>
      </c>
      <c r="J24" s="395">
        <v>0</v>
      </c>
    </row>
    <row r="25" spans="1:10" ht="15.75" thickBot="1" x14ac:dyDescent="0.3">
      <c r="A25" s="397" t="s">
        <v>2</v>
      </c>
      <c r="B25" s="396">
        <v>0</v>
      </c>
      <c r="C25" s="400">
        <v>1</v>
      </c>
      <c r="D25" s="400">
        <v>0</v>
      </c>
      <c r="E25" s="396">
        <v>0</v>
      </c>
      <c r="F25" s="396">
        <v>0</v>
      </c>
      <c r="G25" s="396">
        <v>0</v>
      </c>
      <c r="H25" s="396">
        <v>0</v>
      </c>
      <c r="I25" s="396">
        <v>0</v>
      </c>
      <c r="J25" s="398" t="s">
        <v>99</v>
      </c>
    </row>
    <row r="26" spans="1:10" ht="16.5" thickTop="1" thickBot="1" x14ac:dyDescent="0.3">
      <c r="A26" s="387" t="s">
        <v>5</v>
      </c>
      <c r="B26" s="402">
        <f t="shared" ref="B26:J26" si="2">SUM(B21:B25)</f>
        <v>8</v>
      </c>
      <c r="C26" s="402">
        <f t="shared" si="2"/>
        <v>8</v>
      </c>
      <c r="D26" s="402">
        <f t="shared" si="2"/>
        <v>8</v>
      </c>
      <c r="E26" s="402">
        <f t="shared" si="2"/>
        <v>7</v>
      </c>
      <c r="F26" s="402">
        <f t="shared" si="2"/>
        <v>7</v>
      </c>
      <c r="G26" s="402">
        <f t="shared" si="2"/>
        <v>7</v>
      </c>
      <c r="H26" s="402">
        <f t="shared" si="2"/>
        <v>6</v>
      </c>
      <c r="I26" s="402">
        <f t="shared" si="2"/>
        <v>6</v>
      </c>
      <c r="J26" s="402">
        <f t="shared" si="2"/>
        <v>6</v>
      </c>
    </row>
    <row r="27" spans="1:10" ht="15.75" thickTop="1" x14ac:dyDescent="0.25"/>
  </sheetData>
  <mergeCells count="3">
    <mergeCell ref="A1:J1"/>
    <mergeCell ref="H16:H17"/>
    <mergeCell ref="I16:I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H26" sqref="H26"/>
    </sheetView>
  </sheetViews>
  <sheetFormatPr baseColWidth="10" defaultRowHeight="15" x14ac:dyDescent="0.25"/>
  <cols>
    <col min="1" max="1" width="14.42578125" style="386" bestFit="1" customWidth="1"/>
    <col min="2" max="9" width="8.42578125" style="386" bestFit="1" customWidth="1"/>
    <col min="10" max="10" width="10.140625" style="386" bestFit="1" customWidth="1"/>
    <col min="11" max="11" width="9.7109375" style="386" bestFit="1" customWidth="1"/>
    <col min="12" max="12" width="12" style="386" bestFit="1" customWidth="1"/>
    <col min="13" max="16384" width="11.42578125" style="386"/>
  </cols>
  <sheetData>
    <row r="1" spans="1:11" ht="20.25" x14ac:dyDescent="0.3">
      <c r="A1" s="513" t="s">
        <v>97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</row>
    <row r="2" spans="1:11" ht="15.75" thickBot="1" x14ac:dyDescent="0.3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</row>
    <row r="3" spans="1:11" ht="16.5" thickTop="1" thickBot="1" x14ac:dyDescent="0.3">
      <c r="A3" s="407" t="s">
        <v>0</v>
      </c>
      <c r="B3" s="407">
        <v>1983</v>
      </c>
      <c r="C3" s="407">
        <v>1987</v>
      </c>
      <c r="D3" s="407">
        <v>1991</v>
      </c>
      <c r="E3" s="407">
        <v>1995</v>
      </c>
      <c r="F3" s="407">
        <v>1999</v>
      </c>
      <c r="G3" s="407">
        <v>2003</v>
      </c>
      <c r="H3" s="407">
        <v>2007</v>
      </c>
      <c r="I3" s="407">
        <v>2011</v>
      </c>
      <c r="J3" s="407">
        <v>2012</v>
      </c>
      <c r="K3" s="407" t="s">
        <v>328</v>
      </c>
    </row>
    <row r="4" spans="1:11" ht="15.75" thickTop="1" x14ac:dyDescent="0.25">
      <c r="A4" s="408" t="s">
        <v>98</v>
      </c>
      <c r="B4" s="409" t="s">
        <v>99</v>
      </c>
      <c r="C4" s="410" t="s">
        <v>99</v>
      </c>
      <c r="D4" s="410" t="s">
        <v>99</v>
      </c>
      <c r="E4" s="410" t="s">
        <v>99</v>
      </c>
      <c r="F4" s="410" t="s">
        <v>99</v>
      </c>
      <c r="G4" s="410" t="s">
        <v>99</v>
      </c>
      <c r="H4" s="410" t="s">
        <v>99</v>
      </c>
      <c r="I4" s="410">
        <v>178031</v>
      </c>
      <c r="J4" s="411">
        <v>124518</v>
      </c>
      <c r="K4" s="412">
        <f>J4-I4</f>
        <v>-53513</v>
      </c>
    </row>
    <row r="5" spans="1:11" x14ac:dyDescent="0.25">
      <c r="A5" s="413" t="s">
        <v>9</v>
      </c>
      <c r="B5" s="414">
        <v>170654</v>
      </c>
      <c r="C5" s="415">
        <v>144541</v>
      </c>
      <c r="D5" s="415">
        <v>161703</v>
      </c>
      <c r="E5" s="415">
        <v>272396</v>
      </c>
      <c r="F5" s="415">
        <v>197581</v>
      </c>
      <c r="G5" s="415">
        <v>242396</v>
      </c>
      <c r="H5" s="415">
        <v>248907</v>
      </c>
      <c r="I5" s="415">
        <v>119497</v>
      </c>
      <c r="J5" s="416">
        <v>108091</v>
      </c>
      <c r="K5" s="412">
        <f t="shared" ref="K5:K19" si="0">J5-I5</f>
        <v>-11406</v>
      </c>
    </row>
    <row r="6" spans="1:11" x14ac:dyDescent="0.25">
      <c r="A6" s="413" t="s">
        <v>3</v>
      </c>
      <c r="B6" s="417">
        <v>293320</v>
      </c>
      <c r="C6" s="415">
        <v>223307</v>
      </c>
      <c r="D6" s="415">
        <v>218193</v>
      </c>
      <c r="E6" s="415">
        <v>219506</v>
      </c>
      <c r="F6" s="415">
        <v>280979</v>
      </c>
      <c r="G6" s="415">
        <v>250474</v>
      </c>
      <c r="H6" s="415">
        <v>252201</v>
      </c>
      <c r="I6" s="415">
        <v>179619</v>
      </c>
      <c r="J6" s="416">
        <v>161159</v>
      </c>
      <c r="K6" s="412">
        <f t="shared" si="0"/>
        <v>-18460</v>
      </c>
    </row>
    <row r="7" spans="1:11" x14ac:dyDescent="0.25">
      <c r="A7" s="413" t="s">
        <v>139</v>
      </c>
      <c r="B7" s="418" t="s">
        <v>101</v>
      </c>
      <c r="C7" s="419" t="s">
        <v>99</v>
      </c>
      <c r="D7" s="419" t="s">
        <v>99</v>
      </c>
      <c r="E7" s="419" t="s">
        <v>99</v>
      </c>
      <c r="F7" s="419" t="s">
        <v>99</v>
      </c>
      <c r="G7" s="419" t="s">
        <v>99</v>
      </c>
      <c r="H7" s="419" t="s">
        <v>99</v>
      </c>
      <c r="I7" s="415">
        <v>14640</v>
      </c>
      <c r="J7" s="416">
        <v>18803</v>
      </c>
      <c r="K7" s="411">
        <f t="shared" si="0"/>
        <v>4163</v>
      </c>
    </row>
    <row r="8" spans="1:11" x14ac:dyDescent="0.25">
      <c r="A8" s="413" t="s">
        <v>2</v>
      </c>
      <c r="B8" s="414">
        <v>21857</v>
      </c>
      <c r="C8" s="415">
        <v>106266</v>
      </c>
      <c r="D8" s="415">
        <v>35884</v>
      </c>
      <c r="E8" s="420">
        <v>11568</v>
      </c>
      <c r="F8" s="419" t="s">
        <v>99</v>
      </c>
      <c r="G8" s="419" t="s">
        <v>99</v>
      </c>
      <c r="H8" s="419" t="s">
        <v>99</v>
      </c>
      <c r="I8" s="419" t="s">
        <v>99</v>
      </c>
      <c r="J8" s="421" t="s">
        <v>99</v>
      </c>
      <c r="K8" s="421" t="s">
        <v>99</v>
      </c>
    </row>
    <row r="9" spans="1:11" x14ac:dyDescent="0.25">
      <c r="A9" s="413" t="s">
        <v>100</v>
      </c>
      <c r="B9" s="418" t="s">
        <v>101</v>
      </c>
      <c r="C9" s="422">
        <v>7348</v>
      </c>
      <c r="D9" s="422">
        <v>14569</v>
      </c>
      <c r="E9" s="422">
        <v>20659</v>
      </c>
      <c r="F9" s="415">
        <v>15877</v>
      </c>
      <c r="G9" s="415">
        <v>11376</v>
      </c>
      <c r="H9" s="514">
        <v>13314</v>
      </c>
      <c r="I9" s="514">
        <v>2953</v>
      </c>
      <c r="J9" s="421" t="s">
        <v>99</v>
      </c>
      <c r="K9" s="421" t="s">
        <v>99</v>
      </c>
    </row>
    <row r="10" spans="1:11" x14ac:dyDescent="0.25">
      <c r="A10" s="413" t="s">
        <v>102</v>
      </c>
      <c r="B10" s="418" t="s">
        <v>101</v>
      </c>
      <c r="C10" s="419" t="s">
        <v>99</v>
      </c>
      <c r="D10" s="419" t="s">
        <v>99</v>
      </c>
      <c r="E10" s="419" t="s">
        <v>99</v>
      </c>
      <c r="F10" s="415">
        <v>46800</v>
      </c>
      <c r="G10" s="415">
        <v>17552</v>
      </c>
      <c r="H10" s="515"/>
      <c r="I10" s="515"/>
      <c r="J10" s="423">
        <v>454</v>
      </c>
      <c r="K10" s="411">
        <f t="shared" si="0"/>
        <v>454</v>
      </c>
    </row>
    <row r="11" spans="1:11" x14ac:dyDescent="0.25">
      <c r="A11" s="413" t="s">
        <v>325</v>
      </c>
      <c r="B11" s="414">
        <v>60573</v>
      </c>
      <c r="C11" s="415">
        <v>69413</v>
      </c>
      <c r="D11" s="415">
        <v>78982</v>
      </c>
      <c r="E11" s="415">
        <v>106545</v>
      </c>
      <c r="F11" s="415">
        <v>55241</v>
      </c>
      <c r="G11" s="415">
        <v>68360</v>
      </c>
      <c r="H11" s="415">
        <v>58114</v>
      </c>
      <c r="I11" s="415">
        <v>61703</v>
      </c>
      <c r="J11" s="416">
        <v>69118</v>
      </c>
      <c r="K11" s="411">
        <f t="shared" si="0"/>
        <v>7415</v>
      </c>
    </row>
    <row r="12" spans="1:11" ht="15.75" thickBot="1" x14ac:dyDescent="0.3">
      <c r="A12" s="424" t="s">
        <v>10</v>
      </c>
      <c r="B12" s="425">
        <f t="shared" ref="B12:J12" si="1">B13-SUM(B4:B11)</f>
        <v>15818</v>
      </c>
      <c r="C12" s="426">
        <f t="shared" si="1"/>
        <v>8915</v>
      </c>
      <c r="D12" s="427">
        <f t="shared" si="1"/>
        <v>22616</v>
      </c>
      <c r="E12" s="427">
        <f t="shared" si="1"/>
        <v>10356</v>
      </c>
      <c r="F12" s="427">
        <f t="shared" si="1"/>
        <v>5503</v>
      </c>
      <c r="G12" s="427">
        <f t="shared" si="1"/>
        <v>14415</v>
      </c>
      <c r="H12" s="427">
        <f t="shared" si="1"/>
        <v>12844</v>
      </c>
      <c r="I12" s="427">
        <f t="shared" si="1"/>
        <v>28234</v>
      </c>
      <c r="J12" s="428">
        <f t="shared" si="1"/>
        <v>12764</v>
      </c>
      <c r="K12" s="429">
        <f t="shared" si="0"/>
        <v>-15470</v>
      </c>
    </row>
    <row r="13" spans="1:11" ht="16.5" thickTop="1" thickBot="1" x14ac:dyDescent="0.3">
      <c r="A13" s="430" t="s">
        <v>103</v>
      </c>
      <c r="B13" s="431">
        <v>562222</v>
      </c>
      <c r="C13" s="432">
        <f>C15-C14</f>
        <v>559790</v>
      </c>
      <c r="D13" s="432">
        <v>531947</v>
      </c>
      <c r="E13" s="432">
        <f>E15-E14</f>
        <v>641030</v>
      </c>
      <c r="F13" s="432">
        <f>F15-F14</f>
        <v>601981</v>
      </c>
      <c r="G13" s="432">
        <v>604573</v>
      </c>
      <c r="H13" s="432">
        <v>585380</v>
      </c>
      <c r="I13" s="432">
        <f>I15-I14</f>
        <v>584677</v>
      </c>
      <c r="J13" s="433">
        <f>J15-J14</f>
        <v>494907</v>
      </c>
      <c r="K13" s="434">
        <f t="shared" si="0"/>
        <v>-89770</v>
      </c>
    </row>
    <row r="14" spans="1:11" ht="16.5" thickTop="1" thickBot="1" x14ac:dyDescent="0.3">
      <c r="A14" s="435" t="s">
        <v>104</v>
      </c>
      <c r="B14" s="436">
        <v>2298</v>
      </c>
      <c r="C14" s="437">
        <v>7076</v>
      </c>
      <c r="D14" s="437">
        <v>6533</v>
      </c>
      <c r="E14" s="437">
        <v>7647</v>
      </c>
      <c r="F14" s="437">
        <v>9710</v>
      </c>
      <c r="G14" s="437">
        <v>14143</v>
      </c>
      <c r="H14" s="437">
        <v>14458</v>
      </c>
      <c r="I14" s="437">
        <v>15597</v>
      </c>
      <c r="J14" s="438">
        <v>7166</v>
      </c>
      <c r="K14" s="411">
        <f t="shared" si="0"/>
        <v>-8431</v>
      </c>
    </row>
    <row r="15" spans="1:11" ht="16.5" thickTop="1" thickBot="1" x14ac:dyDescent="0.3">
      <c r="A15" s="430" t="s">
        <v>105</v>
      </c>
      <c r="B15" s="431">
        <f>SUM(B13:B14)</f>
        <v>564520</v>
      </c>
      <c r="C15" s="432">
        <v>566866</v>
      </c>
      <c r="D15" s="432">
        <f>SUM(D13:D14)</f>
        <v>538480</v>
      </c>
      <c r="E15" s="432">
        <v>648677</v>
      </c>
      <c r="F15" s="432">
        <v>611691</v>
      </c>
      <c r="G15" s="432">
        <f>SUM(G13:G14)</f>
        <v>618716</v>
      </c>
      <c r="H15" s="432">
        <f>SUM(H13:H14)</f>
        <v>599838</v>
      </c>
      <c r="I15" s="432">
        <f>I17-I16</f>
        <v>600274</v>
      </c>
      <c r="J15" s="433">
        <f>J17-J16</f>
        <v>502073</v>
      </c>
      <c r="K15" s="434">
        <f t="shared" si="0"/>
        <v>-98201</v>
      </c>
    </row>
    <row r="16" spans="1:11" ht="16.5" thickTop="1" thickBot="1" x14ac:dyDescent="0.3">
      <c r="A16" s="435" t="s">
        <v>13</v>
      </c>
      <c r="B16" s="439">
        <f>B17-B15</f>
        <v>3751</v>
      </c>
      <c r="C16" s="437">
        <v>8135</v>
      </c>
      <c r="D16" s="437">
        <v>4020</v>
      </c>
      <c r="E16" s="440">
        <v>6792</v>
      </c>
      <c r="F16" s="437">
        <v>3756</v>
      </c>
      <c r="G16" s="437">
        <v>4433</v>
      </c>
      <c r="H16" s="437">
        <v>4844</v>
      </c>
      <c r="I16" s="437">
        <v>8798</v>
      </c>
      <c r="J16" s="438">
        <v>4295</v>
      </c>
      <c r="K16" s="411">
        <f t="shared" si="0"/>
        <v>-4503</v>
      </c>
    </row>
    <row r="17" spans="1:11" ht="16.5" thickTop="1" thickBot="1" x14ac:dyDescent="0.3">
      <c r="A17" s="430" t="s">
        <v>14</v>
      </c>
      <c r="B17" s="431">
        <v>568271</v>
      </c>
      <c r="C17" s="432">
        <v>582068</v>
      </c>
      <c r="D17" s="432">
        <f>D19-D18</f>
        <v>535967</v>
      </c>
      <c r="E17" s="432">
        <f>SUM(E15:E16)</f>
        <v>655469</v>
      </c>
      <c r="F17" s="432">
        <f>F19-F18</f>
        <v>615419</v>
      </c>
      <c r="G17" s="432">
        <f>SUM(G15:G16)</f>
        <v>623149</v>
      </c>
      <c r="H17" s="432">
        <f>SUM(H15:H16)</f>
        <v>604682</v>
      </c>
      <c r="I17" s="432">
        <v>609072</v>
      </c>
      <c r="J17" s="433">
        <v>506368</v>
      </c>
      <c r="K17" s="412">
        <f t="shared" si="0"/>
        <v>-102704</v>
      </c>
    </row>
    <row r="18" spans="1:11" ht="16.5" thickTop="1" thickBot="1" x14ac:dyDescent="0.3">
      <c r="A18" s="435" t="s">
        <v>106</v>
      </c>
      <c r="B18" s="439">
        <f>B19-B17</f>
        <v>305419</v>
      </c>
      <c r="C18" s="437">
        <v>292242</v>
      </c>
      <c r="D18" s="437">
        <v>377248</v>
      </c>
      <c r="E18" s="440">
        <v>289480</v>
      </c>
      <c r="F18" s="437">
        <v>318549</v>
      </c>
      <c r="G18" s="437">
        <v>352955</v>
      </c>
      <c r="H18" s="437">
        <v>377120</v>
      </c>
      <c r="I18" s="437">
        <f>I19-I17</f>
        <v>301515</v>
      </c>
      <c r="J18" s="438">
        <v>396777</v>
      </c>
      <c r="K18" s="411">
        <f t="shared" si="0"/>
        <v>95262</v>
      </c>
    </row>
    <row r="19" spans="1:11" ht="16.5" thickTop="1" thickBot="1" x14ac:dyDescent="0.3">
      <c r="A19" s="430" t="s">
        <v>11</v>
      </c>
      <c r="B19" s="431">
        <v>873690</v>
      </c>
      <c r="C19" s="432">
        <v>874310</v>
      </c>
      <c r="D19" s="432">
        <v>913215</v>
      </c>
      <c r="E19" s="432">
        <f>SUM(E17:E18)</f>
        <v>944949</v>
      </c>
      <c r="F19" s="432">
        <v>933968</v>
      </c>
      <c r="G19" s="432">
        <f>SUM(G17:G18)</f>
        <v>976104</v>
      </c>
      <c r="H19" s="432">
        <f>SUM(H17:H18)</f>
        <v>981802</v>
      </c>
      <c r="I19" s="432">
        <v>910587</v>
      </c>
      <c r="J19" s="433">
        <v>989993</v>
      </c>
      <c r="K19" s="441">
        <f t="shared" si="0"/>
        <v>79406</v>
      </c>
    </row>
    <row r="20" spans="1:11" ht="15.75" thickTop="1" x14ac:dyDescent="0.25"/>
  </sheetData>
  <mergeCells count="3">
    <mergeCell ref="A1:K1"/>
    <mergeCell ref="H9:H10"/>
    <mergeCell ref="I9:I10"/>
  </mergeCells>
  <pageMargins left="0.47" right="0.31496062992125984" top="0.31496062992125984" bottom="0.31496062992125984" header="0.31496062992125984" footer="0.31496062992125984"/>
  <pageSetup paperSize="9" scale="14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33</vt:i4>
      </vt:variant>
      <vt:variant>
        <vt:lpstr>Rangos con nombre</vt:lpstr>
      </vt:variant>
      <vt:variant>
        <vt:i4>29</vt:i4>
      </vt:variant>
    </vt:vector>
  </HeadingPairs>
  <TitlesOfParts>
    <vt:vector size="62" baseType="lpstr">
      <vt:lpstr>ANDALUCÍA V</vt:lpstr>
      <vt:lpstr>ANDALUCIA E 1</vt:lpstr>
      <vt:lpstr>ANDALUCIA E 2</vt:lpstr>
      <vt:lpstr>ARAGÓN-E</vt:lpstr>
      <vt:lpstr>ARAGÓN-V</vt:lpstr>
      <vt:lpstr>ARAN</vt:lpstr>
      <vt:lpstr>ASTURIAS E 1</vt:lpstr>
      <vt:lpstr>ASTURIAS E 2</vt:lpstr>
      <vt:lpstr>ASTURIAS-V</vt:lpstr>
      <vt:lpstr>BAL</vt:lpstr>
      <vt:lpstr>CANA-2011</vt:lpstr>
      <vt:lpstr>CANA-ESC</vt:lpstr>
      <vt:lpstr>CANT</vt:lpstr>
      <vt:lpstr>CLM - E</vt:lpstr>
      <vt:lpstr>CLM-V</vt:lpstr>
      <vt:lpstr>CYL</vt:lpstr>
      <vt:lpstr>CEYME</vt:lpstr>
      <vt:lpstr>EXTRª-E</vt:lpstr>
      <vt:lpstr>EXTRª-V</vt:lpstr>
      <vt:lpstr>GALICIA</vt:lpstr>
      <vt:lpstr>GAL ESC.</vt:lpstr>
      <vt:lpstr>MADRID-V</vt:lpstr>
      <vt:lpstr>MADRID-E</vt:lpstr>
      <vt:lpstr>MURCIA - E</vt:lpstr>
      <vt:lpstr>MURCIA - V</vt:lpstr>
      <vt:lpstr>NAV-V</vt:lpstr>
      <vt:lpstr>NAV-E</vt:lpstr>
      <vt:lpstr>RIOJA-E</vt:lpstr>
      <vt:lpstr>RIOJA-V</vt:lpstr>
      <vt:lpstr>VAL-V</vt:lpstr>
      <vt:lpstr>VAL-E</vt:lpstr>
      <vt:lpstr>P. VASCO</vt:lpstr>
      <vt:lpstr>ESC. P. VASCO</vt:lpstr>
      <vt:lpstr>'ANDALUCIA E 1'!Área_de_impresión</vt:lpstr>
      <vt:lpstr>'ANDALUCÍA V'!Área_de_impresión</vt:lpstr>
      <vt:lpstr>'ARAGÓN-E'!Área_de_impresión</vt:lpstr>
      <vt:lpstr>'ARAGÓN-V'!Área_de_impresión</vt:lpstr>
      <vt:lpstr>'ASTURIAS E 1'!Área_de_impresión</vt:lpstr>
      <vt:lpstr>'ASTURIAS-V'!Área_de_impresión</vt:lpstr>
      <vt:lpstr>BAL!Área_de_impresión</vt:lpstr>
      <vt:lpstr>'CANA-2011'!Área_de_impresión</vt:lpstr>
      <vt:lpstr>'CANA-ESC'!Área_de_impresión</vt:lpstr>
      <vt:lpstr>CANT!Área_de_impresión</vt:lpstr>
      <vt:lpstr>CEYME!Área_de_impresión</vt:lpstr>
      <vt:lpstr>'CLM - E'!Área_de_impresión</vt:lpstr>
      <vt:lpstr>'CLM-V'!Área_de_impresión</vt:lpstr>
      <vt:lpstr>CYL!Área_de_impresión</vt:lpstr>
      <vt:lpstr>'ESC. P. VASCO'!Área_de_impresión</vt:lpstr>
      <vt:lpstr>'EXTRª-E'!Área_de_impresión</vt:lpstr>
      <vt:lpstr>'GAL ESC.'!Área_de_impresión</vt:lpstr>
      <vt:lpstr>GALICIA!Área_de_impresión</vt:lpstr>
      <vt:lpstr>'MADRID-E'!Área_de_impresión</vt:lpstr>
      <vt:lpstr>'MADRID-V'!Área_de_impresión</vt:lpstr>
      <vt:lpstr>'MURCIA - E'!Área_de_impresión</vt:lpstr>
      <vt:lpstr>'MURCIA - V'!Área_de_impresión</vt:lpstr>
      <vt:lpstr>'NAV-E'!Área_de_impresión</vt:lpstr>
      <vt:lpstr>'NAV-V'!Área_de_impresión</vt:lpstr>
      <vt:lpstr>'P. VASCO'!Área_de_impresión</vt:lpstr>
      <vt:lpstr>'RIOJA-E'!Área_de_impresión</vt:lpstr>
      <vt:lpstr>'RIOJA-V'!Área_de_impresión</vt:lpstr>
      <vt:lpstr>'VAL-E'!Área_de_impresión</vt:lpstr>
      <vt:lpstr>'VAL-V'!Área_de_impresión</vt:lpstr>
    </vt:vector>
  </TitlesOfParts>
  <Company>win98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win98</dc:creator>
  <cp:lastModifiedBy>Andres Navarro</cp:lastModifiedBy>
  <cp:lastPrinted>2019-05-02T14:43:35Z</cp:lastPrinted>
  <dcterms:created xsi:type="dcterms:W3CDTF">2003-05-26T15:31:28Z</dcterms:created>
  <dcterms:modified xsi:type="dcterms:W3CDTF">2020-08-09T19:13:47Z</dcterms:modified>
</cp:coreProperties>
</file>